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32B82379-9150-42CE-82D5-B1629165062D}" xr6:coauthVersionLast="47" xr6:coauthVersionMax="47" xr10:uidLastSave="{00000000-0000-0000-0000-000000000000}"/>
  <workbookProtection workbookAlgorithmName="SHA-512" workbookHashValue="b6TZuKlRaQsOiq+UUhvB7Abchv9XTptUGVe851Cm9m27KmakLXmpsvOk9eZbpGie0ou9avG+gjbIX2xnBVtdJg==" workbookSaltValue="OBOd6b+pIoRHrYYgikaEnw==" workbookSpinCount="100000" lockStructure="1"/>
  <bookViews>
    <workbookView xWindow="7200" yWindow="4095" windowWidth="21600" windowHeight="11385" xr2:uid="{00000000-000D-0000-FFFF-FFFF00000000}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 s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Y454" i="1" s="1"/>
  <c r="AX451" i="1"/>
  <c r="AY451" i="1"/>
  <c r="AY448" i="1"/>
  <c r="AY447" i="1" s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29" i="1"/>
  <c r="AX29" i="1"/>
  <c r="AX27" i="1"/>
  <c r="AY27" i="1"/>
  <c r="AX25" i="1"/>
  <c r="AY25" i="1"/>
  <c r="AY19" i="1"/>
  <c r="AY11" i="1"/>
  <c r="AX9" i="1"/>
  <c r="AY9" i="1"/>
  <c r="AY489" i="1" l="1"/>
  <c r="AY35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X403" i="1" s="1"/>
  <c r="AY416" i="1"/>
  <c r="AY474" i="1"/>
  <c r="AY471" i="1" s="1"/>
  <c r="AY453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Y188" i="1"/>
  <c r="AY198" i="1"/>
  <c r="AY256" i="1"/>
  <c r="AX277" i="1"/>
  <c r="AX308" i="1"/>
  <c r="AX346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Y507" i="1" s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Y72" i="1"/>
  <c r="AY81" i="1"/>
  <c r="AX416" i="1"/>
  <c r="AX471" i="1"/>
  <c r="AY494" i="1"/>
  <c r="AY502" i="1"/>
  <c r="AX436" i="1"/>
  <c r="AX35" i="1"/>
  <c r="AY478" i="1" l="1"/>
  <c r="AY477" i="1" s="1"/>
  <c r="AX478" i="1"/>
  <c r="AX477" i="1" s="1"/>
  <c r="AY287" i="1"/>
  <c r="AY222" i="1"/>
  <c r="AX187" i="1"/>
  <c r="AY118" i="1"/>
  <c r="AY117" i="1" s="1"/>
  <c r="AX8" i="1"/>
  <c r="AX7" i="1" s="1"/>
  <c r="AX222" i="1"/>
  <c r="AY372" i="1"/>
  <c r="AX453" i="1"/>
  <c r="AY187" i="1"/>
  <c r="AX118" i="1"/>
  <c r="AX117" i="1" s="1"/>
  <c r="AX287" i="1"/>
  <c r="AY40" i="1"/>
  <c r="AY7" i="1" s="1"/>
  <c r="AX372" i="1"/>
  <c r="AY186" i="1" l="1"/>
  <c r="AY539" i="1" s="1"/>
  <c r="AX186" i="1"/>
  <c r="AX539" i="1" s="1"/>
  <c r="AY184" i="1"/>
  <c r="AX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<sst xmlns="http://schemas.openxmlformats.org/spreadsheetml/2006/main" count="1075" uniqueCount="1056">
  <si>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</si>
  <si>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</si>
  <si>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</si>
  <si>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</si>
  <si>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</si>
  <si>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</si>
  <si>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</si>
  <si>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</si>
  <si>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</si>
  <si>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</si>
  <si>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</si>
  <si>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</si>
  <si>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</si>
  <si>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</si>
  <si>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</si>
  <si>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</si>
  <si>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</si>
  <si>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</si>
  <si>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</si>
  <si>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</si>
  <si>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</si>
  <si>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</si>
  <si>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</si>
  <si>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</si>
  <si>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</si>
  <si>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</si>
  <si>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</si>
  <si>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</si>
  <si>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</si>
  <si>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</si>
  <si>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</si>
  <si>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</si>
  <si>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</si>
  <si>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</si>
  <si>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</si>
  <si>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</si>
  <si>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</si>
  <si>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</si>
  <si>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</si>
  <si>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</si>
  <si>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</si>
  <si>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</si>
  <si>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</si>
  <si>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</si>
  <si>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</si>
  <si>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</si>
  <si>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</si>
  <si>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</si>
  <si>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</si>
  <si>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</si>
  <si>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</si>
  <si>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</si>
  <si>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</si>
  <si>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</si>
  <si>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</si>
  <si>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</si>
  <si>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</si>
  <si>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</si>
  <si>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</si>
  <si>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</si>
  <si>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</si>
  <si>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</si>
  <si>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</si>
  <si>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</si>
  <si>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</si>
  <si>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</si>
  <si>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</si>
  <si>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</si>
  <si>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</si>
  <si>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</si>
  <si>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</si>
  <si>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</si>
  <si>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</si>
  <si>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</si>
  <si>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</si>
  <si>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</si>
  <si>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</si>
  <si>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</si>
  <si>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</si>
  <si>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</si>
  <si>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</si>
  <si>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</si>
  <si>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</si>
  <si>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</si>
  <si>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</si>
  <si>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</si>
  <si>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</si>
  <si>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</si>
  <si>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</si>
  <si>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</si>
  <si>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</si>
  <si>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</si>
  <si>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</si>
  <si>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</si>
  <si>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</si>
  <si>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</si>
  <si>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</si>
  <si>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</si>
  <si>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</si>
  <si>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</si>
  <si>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</si>
  <si>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</si>
  <si>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</si>
  <si>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</si>
  <si>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</si>
  <si>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</si>
  <si>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</si>
  <si>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</si>
  <si>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</si>
  <si>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</si>
  <si>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</si>
  <si>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</si>
  <si>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</si>
  <si>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</si>
  <si>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</si>
  <si>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</si>
  <si>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</si>
  <si>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</si>
  <si>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</si>
  <si>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</si>
  <si>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</si>
  <si>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</si>
  <si>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</si>
  <si>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</si>
  <si>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</si>
  <si>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</si>
  <si>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</si>
  <si>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</si>
  <si>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</si>
  <si>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</si>
  <si>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</si>
  <si>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</si>
  <si>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</si>
  <si>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</si>
  <si>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</si>
  <si>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</si>
  <si>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</si>
  <si>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</si>
  <si>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</si>
  <si>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</si>
  <si>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</si>
  <si>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</si>
  <si>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</si>
  <si>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</si>
  <si>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</si>
  <si>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</si>
  <si>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</si>
  <si>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</si>
  <si>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</si>
  <si>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</si>
  <si>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</si>
  <si>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</si>
  <si>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</si>
  <si>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</si>
  <si>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</si>
  <si>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</si>
  <si>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</si>
  <si>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</si>
  <si>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</si>
  <si>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</si>
  <si>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</si>
  <si>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</si>
  <si>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</si>
  <si>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</si>
  <si>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</si>
  <si>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</si>
  <si>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</si>
  <si>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</si>
  <si>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</si>
  <si>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</si>
  <si>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</si>
  <si>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</si>
  <si>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</si>
  <si>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</si>
  <si>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</si>
  <si>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</si>
  <si>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</si>
  <si>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</si>
  <si>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</si>
  <si>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</si>
  <si>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</si>
  <si>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</si>
  <si>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</si>
  <si>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</si>
  <si>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</si>
  <si>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</si>
  <si>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</si>
  <si>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</si>
  <si>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</si>
  <si>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</si>
  <si>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</si>
  <si>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</si>
  <si>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</si>
  <si>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</si>
  <si>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</si>
  <si>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</si>
  <si>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</si>
  <si>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</si>
  <si>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</si>
  <si>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</si>
  <si>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</si>
  <si>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</si>
  <si>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</si>
  <si>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</si>
  <si>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</si>
  <si>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</si>
  <si>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</si>
  <si>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</si>
  <si>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</si>
  <si>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</si>
  <si>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</si>
  <si>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</si>
  <si>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</si>
  <si>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</si>
  <si>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</si>
  <si>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</si>
  <si>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</si>
  <si>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</si>
  <si>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</si>
  <si>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</si>
  <si>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</si>
  <si>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</si>
  <si>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</si>
  <si>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</si>
  <si>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</si>
  <si>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</si>
  <si>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</si>
  <si>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</si>
  <si>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</si>
  <si>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</si>
  <si>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</si>
  <si>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</si>
  <si>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</si>
  <si>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</si>
  <si>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</si>
  <si>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</si>
  <si>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</si>
  <si>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</si>
  <si>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</si>
  <si>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</si>
  <si>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</si>
  <si>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</si>
  <si>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</si>
  <si>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</si>
  <si>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</si>
  <si>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</si>
  <si>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</si>
  <si>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</si>
  <si>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</si>
  <si>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</si>
  <si>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</si>
  <si>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</si>
  <si>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</si>
  <si>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</si>
  <si>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</si>
  <si>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</si>
  <si>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</si>
  <si>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</si>
  <si>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</si>
  <si>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</si>
  <si>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</si>
  <si>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</si>
  <si>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</si>
  <si>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</si>
  <si>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</si>
  <si>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</si>
  <si>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</si>
  <si>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</si>
  <si>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</si>
  <si>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</si>
  <si>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</si>
  <si>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</si>
  <si>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</si>
  <si>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</si>
  <si>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</si>
  <si>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</si>
  <si>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</si>
  <si>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</si>
  <si>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</si>
  <si>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</si>
  <si>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</si>
  <si>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</si>
  <si>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</si>
  <si>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</si>
  <si>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</si>
  <si>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</si>
  <si>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</si>
  <si>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</si>
  <si>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</si>
  <si>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</si>
  <si>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</si>
  <si>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</si>
  <si>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</si>
  <si>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</si>
  <si>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</si>
  <si>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</si>
  <si>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</si>
  <si>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</si>
  <si>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</si>
  <si>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</si>
  <si>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</si>
  <si>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</si>
  <si>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</si>
  <si>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</si>
  <si>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</si>
  <si>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</si>
  <si>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</si>
  <si>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</si>
  <si>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</si>
  <si>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</si>
  <si>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</si>
  <si>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</si>
  <si>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</si>
  <si>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</si>
  <si>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</si>
  <si>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</si>
  <si>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</si>
  <si>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</si>
  <si>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</si>
  <si>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</si>
  <si>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</si>
  <si>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</si>
  <si>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</si>
  <si>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</si>
  <si>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</si>
  <si>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</si>
  <si>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</si>
  <si>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</si>
  <si>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</si>
  <si>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</si>
  <si>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</si>
  <si>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</si>
  <si>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</si>
  <si>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</si>
  <si>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</si>
  <si>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</si>
  <si>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</si>
  <si>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</si>
  <si>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</si>
  <si>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</si>
  <si>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</si>
  <si>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</si>
  <si>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</si>
  <si>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</si>
  <si>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</si>
  <si>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</si>
  <si>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</si>
  <si>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</si>
  <si>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</si>
  <si>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</si>
  <si>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</si>
  <si>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</si>
  <si>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</si>
  <si>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</si>
  <si>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</si>
  <si>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</si>
  <si>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</si>
  <si>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</si>
  <si>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</si>
  <si>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</si>
  <si>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</si>
  <si>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</si>
  <si>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</si>
  <si>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</si>
  <si>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</si>
  <si>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</si>
  <si>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</si>
  <si>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</si>
  <si>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</si>
  <si>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</si>
  <si>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</si>
  <si>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</si>
  <si>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</si>
  <si>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</si>
  <si>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</si>
  <si>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</si>
  <si>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</si>
  <si>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</si>
  <si>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</si>
  <si>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</si>
  <si>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</si>
  <si>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</si>
  <si>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</si>
  <si>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</si>
  <si>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</si>
  <si>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</si>
  <si>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</si>
  <si>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</si>
  <si>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</si>
  <si>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</si>
  <si>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</si>
  <si>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</si>
  <si>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</si>
  <si>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</si>
  <si>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</si>
  <si>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</si>
  <si>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</si>
  <si>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</si>
  <si>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</si>
  <si>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</si>
  <si>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</si>
  <si>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</si>
  <si>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</si>
  <si>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</si>
  <si>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</si>
  <si>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</si>
  <si>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</si>
  <si>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</si>
  <si>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</si>
  <si>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</si>
  <si>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</si>
  <si>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</si>
  <si>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</si>
  <si>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</si>
  <si>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</si>
  <si>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</si>
  <si>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</si>
  <si>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</si>
  <si>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</si>
  <si>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</si>
  <si>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</si>
  <si>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</si>
  <si>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</si>
  <si>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</si>
  <si>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</si>
  <si>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</si>
  <si>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</si>
  <si>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</si>
  <si>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</si>
  <si>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</si>
  <si>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</si>
  <si>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</si>
  <si>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</si>
  <si>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</si>
  <si>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</si>
  <si>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</si>
  <si>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</si>
  <si>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</si>
  <si>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</si>
  <si>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</si>
  <si>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</si>
  <si>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</si>
  <si>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</si>
  <si>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</si>
  <si>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</si>
  <si>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</si>
  <si>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</si>
  <si>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</si>
  <si>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</si>
  <si>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</si>
  <si>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</si>
  <si>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</si>
  <si>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</si>
  <si>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</si>
  <si>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</si>
  <si>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</si>
  <si>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</si>
  <si>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</si>
  <si>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</si>
  <si>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</si>
  <si>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</si>
  <si>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</si>
  <si>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</si>
  <si>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</si>
  <si>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</si>
  <si>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</si>
  <si>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</si>
  <si>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</si>
  <si>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</si>
  <si>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</si>
  <si>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</si>
  <si>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</si>
  <si>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</si>
  <si>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</si>
  <si>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</si>
  <si>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</si>
  <si>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</si>
  <si>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</si>
  <si>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</si>
  <si>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</si>
  <si>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</si>
  <si>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</si>
  <si>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</si>
  <si>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</si>
  <si>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</si>
  <si>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</si>
  <si>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</si>
  <si>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</si>
  <si>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</si>
  <si>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</si>
  <si>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</si>
  <si>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</si>
  <si>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</si>
  <si>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</si>
  <si>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</si>
  <si>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</si>
  <si>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</si>
  <si>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</si>
  <si>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</si>
  <si>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</si>
  <si>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</si>
  <si>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</si>
  <si>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</si>
  <si>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</si>
  <si>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</si>
  <si>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</si>
  <si>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</si>
  <si>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</si>
  <si>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</si>
  <si>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</si>
  <si>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</si>
  <si>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</si>
  <si>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</si>
  <si>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</si>
  <si>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</si>
  <si>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</si>
  <si>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</si>
  <si>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</si>
  <si>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</si>
  <si>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</si>
  <si>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</si>
  <si>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</si>
  <si>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</si>
  <si>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</si>
  <si>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</si>
  <si>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</si>
  <si>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</si>
  <si>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</si>
  <si>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</si>
  <si>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</si>
  <si>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</si>
  <si>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</si>
  <si>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</si>
  <si>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</si>
  <si>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</si>
  <si>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</si>
  <si>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</si>
  <si>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</si>
  <si>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</si>
  <si>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</si>
  <si>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</si>
  <si>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</si>
  <si>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</si>
  <si>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</si>
  <si>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</si>
  <si>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</si>
  <si>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</si>
  <si>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</si>
  <si>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</si>
  <si>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</si>
  <si>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</si>
  <si>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</si>
  <si>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</si>
  <si>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</si>
  <si>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</si>
  <si>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</si>
  <si>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</si>
  <si>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</si>
  <si>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</si>
  <si>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</si>
  <si>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</si>
  <si>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</si>
  <si>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</si>
  <si>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</si>
  <si>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</si>
  <si>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</si>
  <si>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</si>
  <si>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</si>
  <si>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</si>
  <si>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</si>
  <si>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</si>
  <si>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</si>
  <si>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</si>
  <si>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</si>
  <si>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</si>
  <si>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</si>
  <si>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</si>
  <si>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</si>
  <si>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</si>
  <si>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</si>
  <si>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</si>
  <si>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</si>
  <si>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</si>
  <si>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</si>
  <si>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</si>
  <si>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</si>
  <si>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</si>
  <si>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</si>
  <si>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</si>
  <si>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</si>
  <si>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</si>
  <si>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</si>
  <si>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</si>
  <si>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</si>
  <si>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</si>
  <si>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</si>
  <si>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</si>
  <si>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</si>
  <si>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</si>
  <si>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</si>
  <si>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</si>
  <si>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</si>
  <si>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</si>
  <si>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</si>
  <si>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</si>
  <si>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</si>
  <si>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</si>
  <si>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</si>
  <si>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</si>
  <si>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</si>
  <si>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</si>
  <si>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</si>
  <si>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</si>
  <si>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</si>
  <si>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</si>
  <si>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</si>
  <si>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</si>
  <si>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</si>
  <si>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</si>
  <si>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</si>
  <si>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</si>
  <si>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</si>
  <si>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</si>
  <si>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</si>
  <si>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</si>
  <si>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</si>
  <si>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</si>
  <si>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</si>
  <si>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</si>
  <si>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</si>
  <si>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</si>
  <si>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</si>
  <si>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</si>
  <si>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</si>
  <si>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</si>
  <si>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</si>
  <si>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</si>
  <si>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</si>
  <si>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</si>
  <si>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</si>
  <si>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</si>
  <si>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</si>
  <si>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</si>
  <si>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</si>
  <si>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</si>
  <si>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</si>
  <si>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</si>
  <si>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</si>
  <si>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</si>
  <si>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</si>
  <si>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</si>
  <si>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</si>
  <si>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</si>
  <si>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</si>
  <si>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</si>
  <si>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</si>
  <si>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</si>
  <si>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</si>
  <si>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</si>
  <si>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</si>
  <si>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</si>
  <si>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</si>
  <si>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</si>
  <si>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</si>
  <si>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</si>
  <si>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</si>
  <si>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</si>
  <si>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</si>
  <si>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</si>
  <si>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</si>
  <si>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</si>
  <si>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</si>
  <si>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</si>
  <si>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</si>
  <si>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</si>
  <si>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</si>
  <si>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</si>
  <si>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</si>
  <si>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</si>
  <si>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</si>
  <si>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</si>
  <si>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</si>
  <si>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</si>
  <si>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</si>
  <si>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</si>
  <si>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</si>
  <si>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</si>
  <si>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</si>
  <si>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</si>
  <si>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</si>
  <si>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</si>
  <si>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</si>
  <si>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</si>
  <si>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</si>
  <si>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</si>
  <si>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</si>
  <si>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</si>
  <si>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</si>
  <si>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</si>
  <si>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</si>
  <si>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</si>
  <si>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</si>
  <si>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</si>
  <si>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</si>
  <si>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</si>
  <si>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</si>
  <si>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</si>
  <si>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</si>
  <si>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</si>
  <si>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</si>
  <si>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</si>
  <si>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</si>
  <si>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</si>
  <si>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</si>
  <si>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</si>
  <si>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</si>
  <si>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</si>
  <si>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</si>
  <si>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</si>
  <si>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</si>
  <si>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</si>
  <si>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</si>
  <si>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</si>
  <si>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</si>
  <si>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</si>
  <si>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</si>
  <si>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</si>
  <si>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</si>
  <si>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</si>
  <si>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</si>
  <si>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</si>
  <si>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</si>
  <si>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</si>
  <si>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</si>
  <si>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</si>
  <si>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</si>
  <si>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</si>
  <si>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</si>
  <si>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</si>
  <si>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</si>
  <si>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</si>
  <si>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</si>
  <si>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</si>
  <si>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</si>
  <si>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</si>
  <si>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</si>
  <si>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</si>
  <si>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</si>
  <si>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</si>
  <si>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</si>
  <si>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</si>
  <si>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</si>
  <si>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</si>
  <si>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</si>
  <si>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</si>
  <si>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</si>
  <si>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</si>
  <si>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</si>
  <si>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</si>
  <si>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</si>
  <si>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</si>
  <si>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</si>
  <si>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</si>
  <si>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</si>
  <si>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</si>
  <si>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</si>
  <si>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</si>
  <si>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</si>
  <si>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</si>
  <si>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</si>
  <si>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</si>
  <si>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</si>
  <si>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</si>
  <si>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</si>
  <si>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</si>
  <si>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</si>
  <si>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</si>
  <si>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</si>
  <si>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</si>
  <si>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</si>
  <si>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</si>
  <si>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</si>
  <si>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</si>
  <si>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</si>
  <si>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</si>
  <si>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</si>
  <si>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</si>
  <si>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</si>
  <si>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</si>
  <si>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</si>
  <si>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</si>
  <si>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</si>
  <si>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</si>
  <si>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</si>
  <si>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</si>
  <si>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</si>
  <si>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</si>
  <si>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</si>
  <si>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</si>
  <si>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</si>
  <si>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</si>
  <si>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</si>
  <si>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</si>
  <si>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</si>
  <si>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</si>
  <si>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</si>
  <si>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</si>
  <si>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</si>
  <si>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</si>
  <si>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</si>
  <si>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</si>
  <si>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</si>
  <si>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</si>
  <si>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</si>
  <si>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</si>
  <si>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</si>
  <si>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</si>
  <si>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</si>
  <si>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</si>
  <si>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</si>
  <si>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</si>
  <si>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</si>
  <si>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</si>
  <si>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</si>
  <si>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</si>
  <si>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</si>
  <si>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</si>
  <si>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</si>
  <si>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</si>
  <si>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</si>
  <si>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</si>
  <si>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</si>
  <si>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</si>
  <si>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</si>
  <si>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</si>
  <si>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</si>
  <si>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</si>
  <si>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</si>
  <si>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</si>
  <si>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</si>
  <si>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</si>
  <si>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</si>
  <si>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</si>
  <si>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</si>
  <si>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</si>
  <si>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</si>
  <si>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</si>
  <si>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</si>
  <si>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</si>
  <si>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</si>
  <si>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</si>
  <si>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</si>
  <si>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</si>
  <si>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</si>
  <si>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</si>
  <si>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</si>
  <si>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</si>
  <si>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</si>
  <si>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</si>
  <si>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</si>
  <si>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</si>
  <si>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</si>
  <si>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</si>
  <si>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</si>
  <si>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</si>
  <si>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</si>
  <si>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</si>
  <si>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</si>
  <si>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</si>
  <si>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</si>
  <si>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</si>
  <si>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</si>
  <si>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</si>
  <si>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</si>
  <si>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</si>
  <si>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</si>
  <si>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</si>
  <si>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</si>
  <si>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</si>
  <si>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</si>
  <si>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</si>
  <si>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</si>
  <si>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</si>
  <si>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</si>
  <si>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</si>
  <si>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</si>
  <si>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</si>
  <si>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</si>
  <si>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</si>
  <si>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</si>
  <si>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</si>
  <si>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</si>
  <si>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</si>
  <si>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</si>
  <si>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</si>
  <si>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</si>
  <si>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</si>
  <si>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</si>
  <si>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</si>
  <si>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</si>
  <si>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</si>
  <si>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</si>
  <si>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</si>
  <si>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</si>
  <si>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</si>
  <si>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</si>
  <si>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</si>
  <si>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</si>
  <si>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</si>
  <si>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</si>
  <si>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</si>
  <si>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</si>
  <si>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</si>
  <si>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</si>
  <si>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</si>
  <si>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</si>
  <si>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</si>
  <si>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</si>
  <si>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</si>
  <si>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</si>
  <si>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</si>
  <si>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</si>
  <si>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</si>
  <si>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</si>
  <si>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</si>
  <si>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</si>
  <si>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</si>
  <si>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</si>
  <si>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</si>
  <si>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</si>
  <si>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</si>
  <si>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</si>
  <si>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</si>
  <si>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</si>
  <si>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</si>
  <si>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</si>
  <si>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</si>
  <si>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</si>
  <si>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</si>
  <si>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</si>
  <si>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</si>
  <si>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</si>
  <si>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</si>
  <si>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</si>
  <si>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</si>
  <si>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</si>
  <si>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</si>
  <si>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</si>
  <si>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</si>
  <si>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</si>
  <si>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</si>
  <si>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</si>
  <si>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</si>
  <si>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</si>
  <si>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</si>
  <si>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</si>
  <si>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</si>
  <si>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</si>
  <si>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</si>
  <si>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</si>
  <si>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</si>
  <si>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</si>
  <si>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</si>
  <si>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</si>
  <si>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</si>
  <si>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</si>
  <si>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</si>
  <si>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</si>
  <si>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</si>
  <si>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</si>
  <si>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</si>
  <si>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</si>
  <si>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</si>
  <si>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</si>
  <si>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</si>
  <si>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</si>
  <si>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</si>
  <si>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</si>
  <si>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</si>
  <si>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</si>
  <si>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</si>
  <si>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</si>
  <si>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</si>
  <si>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</si>
  <si>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</si>
  <si>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</si>
  <si>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</si>
  <si>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</si>
  <si>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</si>
  <si>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</si>
  <si>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</si>
  <si>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</si>
  <si>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</si>
  <si>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</si>
  <si>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</si>
  <si>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</si>
  <si>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</si>
  <si>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</si>
  <si>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</si>
  <si>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</si>
  <si>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</si>
  <si>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</si>
  <si>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</si>
  <si>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</si>
  <si>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</si>
  <si>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</si>
  <si>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</si>
  <si>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</si>
  <si>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</si>
  <si>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</si>
  <si>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</si>
  <si>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</si>
  <si>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</si>
  <si>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</si>
  <si>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</si>
  <si>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</si>
  <si>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</si>
  <si>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</si>
  <si>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</si>
  <si>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</si>
  <si>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</si>
  <si>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</si>
  <si>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</si>
  <si>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</si>
  <si>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</si>
  <si>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</si>
  <si>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</si>
  <si>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</si>
  <si>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</si>
  <si>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</si>
  <si>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</si>
  <si>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</si>
  <si>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</si>
  <si>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</si>
  <si>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</si>
  <si>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</si>
  <si>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</si>
  <si>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</si>
  <si>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</si>
  <si>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</si>
  <si>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</si>
  <si>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</si>
  <si>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</si>
  <si>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</si>
  <si>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</si>
  <si>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</si>
  <si>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</si>
  <si>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</si>
  <si>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</si>
  <si>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</si>
  <si>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30 DE ABRIL DE 2023</t>
  </si>
  <si>
    <t>LIC. OSCAR DANIEL CARRION CALVARIO</t>
  </si>
  <si>
    <t>MTRO. JOSE LUIS JIMENEZ DIAZ</t>
  </si>
  <si>
    <t>PRESIDENTE MUNICIPAL</t>
  </si>
  <si>
    <t>FUNCIONARIO ENCARGADO DE HACIENDA MUNICIPAL</t>
  </si>
  <si>
    <t>ASEJ2023-04-05-09-2023-1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</si>
</sst>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38"/>
      <c r="B1" s="41" t="s">
        <v>1049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1:51" ht="21" x14ac:dyDescent="0.35">
      <c r="A2" s="39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</row>
    <row r="3" spans="1:51" ht="18.75" x14ac:dyDescent="0.3">
      <c r="A3" s="40"/>
      <c r="B3" s="43" t="s">
        <v>1050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6" t="s">
        <v>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25658830.02</v>
      </c>
      <c r="AY7" s="13">
        <f>AY8+AY29+AY35+AY40+AY72+AY81+AY102</f>
        <v>59128186.140000001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9153364.4999999981</v>
      </c>
      <c r="AY8" s="15">
        <f>AY9+AY11+AY15+AY16+AY17+AY18+AY19+AY25+AY27</f>
        <v>28704474.409999996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0</v>
      </c>
      <c r="AY9" s="17">
        <f>SUM(AY10)</f>
        <v>45690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0</v>
      </c>
      <c r="AY10" s="20">
        <v>45690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8984122.7999999989</v>
      </c>
      <c r="AY11" s="17">
        <f>SUM(AY12:AY14)</f>
        <v>28100630.679999996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5646115.4699999997</v>
      </c>
      <c r="AY12" s="20">
        <v>6460918.5800000001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3316180.66</v>
      </c>
      <c r="AY13" s="20">
        <v>20705422.719999999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21826.67</v>
      </c>
      <c r="AY14" s="20">
        <v>934289.38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169241.7</v>
      </c>
      <c r="AY19" s="17">
        <f>SUM(AY20:AY24)</f>
        <v>558153.73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169241.7</v>
      </c>
      <c r="AY20" s="20">
        <v>558153.73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12167989.76</v>
      </c>
      <c r="AY40" s="15">
        <f>AY41+AY46+AY47+AY62+AY68+AY70</f>
        <v>18565863.34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1719607.99</v>
      </c>
      <c r="AY41" s="17">
        <f>SUM(AY42:AY45)</f>
        <v>3617713.63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1122079.23</v>
      </c>
      <c r="AY42" s="20">
        <v>2225729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60178.5</v>
      </c>
      <c r="AY43" s="20">
        <v>177930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537350.26</v>
      </c>
      <c r="AY44" s="20">
        <v>1214054.6299999999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9458494.2799999993</v>
      </c>
      <c r="AY47" s="17">
        <f>SUM(AY48:AY61)</f>
        <v>12733990.779999999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774365.37</v>
      </c>
      <c r="AY48" s="20">
        <v>1605553.62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167004.37</v>
      </c>
      <c r="AY49" s="20">
        <v>79734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125207.71</v>
      </c>
      <c r="AY50" s="20">
        <v>1224101.0900000001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27347.68</v>
      </c>
      <c r="AY52" s="20">
        <v>105962.21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60785.74</v>
      </c>
      <c r="AY53" s="20">
        <v>0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192001.99</v>
      </c>
      <c r="AY54" s="20">
        <v>0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31488</v>
      </c>
      <c r="AY55" s="20">
        <v>131115.98000000001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0</v>
      </c>
      <c r="AY56" s="20">
        <v>714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6988602.25</v>
      </c>
      <c r="AY57" s="20">
        <v>6647917.3799999999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217267</v>
      </c>
      <c r="AY58" s="20">
        <v>740256.06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41802</v>
      </c>
      <c r="AY59" s="20">
        <v>91873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701402.02</v>
      </c>
      <c r="AY60" s="20">
        <v>1810428.01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131220.15</v>
      </c>
      <c r="AY61" s="20">
        <v>296335.43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989116.49</v>
      </c>
      <c r="AY62" s="17">
        <f>SUM(AY63:AY67)</f>
        <v>2210078.9300000002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989116.49</v>
      </c>
      <c r="AY63" s="20">
        <v>2210078.9300000002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771</v>
      </c>
      <c r="AY70" s="17">
        <f>SUM(AY71)</f>
        <v>4080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771</v>
      </c>
      <c r="AY71" s="20">
        <v>4080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3883470.24</v>
      </c>
      <c r="AY72" s="15">
        <f>AY73+AY76+AY77+AY78+AY80</f>
        <v>6965287.46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3883470.24</v>
      </c>
      <c r="AY73" s="17">
        <f>SUM(AY74:AY75)</f>
        <v>6965287.46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366061.5</v>
      </c>
      <c r="AY74" s="20">
        <v>767387.5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3517408.74</v>
      </c>
      <c r="AY75" s="20">
        <v>6197899.96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454005.52</v>
      </c>
      <c r="AY81" s="15">
        <f>AY82+AY83+AY85+AY87+AY89+AY91+AY93+AY94+AY100</f>
        <v>4892560.93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454005.52</v>
      </c>
      <c r="AY100" s="17">
        <f>SUM(AY101)</f>
        <v>4892560.93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454005.52</v>
      </c>
      <c r="AY101" s="20">
        <v>4892560.93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x14ac:dyDescent="0.25">
      <c r="A114" s="10">
        <v>41900</v>
      </c>
      <c r="B114" s="21" t="s">
        <v>205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AX115+AX116</f>
        <v>0</v>
      </c>
      <c r="AY114" s="15">
        <f>AY115+AY116</f>
        <v>0</v>
      </c>
      <c r="AZ114" s="15">
        <f>AZ115+AZ117+AZ118+AZ120+AZ121+AZ122+AZ123+AZ125</f>
        <v>0</v>
      </c>
    </row>
    <row r="115" spans="1:52" x14ac:dyDescent="0.25">
      <c r="A115" s="10">
        <v>41910</v>
      </c>
      <c r="B115" s="16" t="s">
        <v>206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7">
        <v>0</v>
      </c>
      <c r="AY115" s="17">
        <v>0</v>
      </c>
    </row>
    <row r="116" spans="1:52" x14ac:dyDescent="0.25">
      <c r="A116" s="10">
        <v>41920</v>
      </c>
      <c r="B116" s="16" t="s">
        <v>207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7">
        <v>0</v>
      </c>
      <c r="AY116" s="17">
        <v>0</v>
      </c>
    </row>
    <row r="117" spans="1:52" ht="15.75" x14ac:dyDescent="0.25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59288864.769999996</v>
      </c>
      <c r="AY117" s="13">
        <f>AY118+AY149</f>
        <v>105222597.86</v>
      </c>
    </row>
    <row r="118" spans="1:52" x14ac:dyDescent="0.25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59288864.769999996</v>
      </c>
      <c r="AY118" s="15">
        <f>AY119+AY132+AY135+AY140+AY146</f>
        <v>105222597.86</v>
      </c>
    </row>
    <row r="119" spans="1:52" x14ac:dyDescent="0.25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26979992.869999997</v>
      </c>
      <c r="AY119" s="17">
        <f>SUM(AY120:AY131)</f>
        <v>68382134.409999996</v>
      </c>
    </row>
    <row r="120" spans="1:52" x14ac:dyDescent="0.25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19444004.469999999</v>
      </c>
      <c r="AY120" s="20">
        <v>68382134.409999996</v>
      </c>
    </row>
    <row r="121" spans="1:52" x14ac:dyDescent="0.25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4261899.1500000004</v>
      </c>
      <c r="AY121" s="20">
        <v>0</v>
      </c>
    </row>
    <row r="122" spans="1:52" x14ac:dyDescent="0.25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777933.62</v>
      </c>
      <c r="AY122" s="20">
        <v>0</v>
      </c>
    </row>
    <row r="123" spans="1:52" x14ac:dyDescent="0.25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7.22</v>
      </c>
      <c r="AY123" s="20">
        <v>0</v>
      </c>
    </row>
    <row r="124" spans="1:52" x14ac:dyDescent="0.25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25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603632.09</v>
      </c>
      <c r="AY125" s="20">
        <v>0</v>
      </c>
    </row>
    <row r="126" spans="1:52" x14ac:dyDescent="0.25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25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25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438195.09</v>
      </c>
      <c r="AY128" s="20">
        <v>0</v>
      </c>
    </row>
    <row r="129" spans="1:51" x14ac:dyDescent="0.25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144764.43</v>
      </c>
      <c r="AY129" s="20">
        <v>0</v>
      </c>
    </row>
    <row r="130" spans="1:51" x14ac:dyDescent="0.25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1309556.8</v>
      </c>
      <c r="AY131" s="20">
        <v>0</v>
      </c>
    </row>
    <row r="132" spans="1:51" x14ac:dyDescent="0.25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14808871.899999999</v>
      </c>
      <c r="AY132" s="17">
        <f>SUM(AY133:AY134)</f>
        <v>35144823.450000003</v>
      </c>
    </row>
    <row r="133" spans="1:51" x14ac:dyDescent="0.25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3749419.2</v>
      </c>
      <c r="AY133" s="20">
        <v>7395012.0199999996</v>
      </c>
    </row>
    <row r="134" spans="1:51" x14ac:dyDescent="0.25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11059452.699999999</v>
      </c>
      <c r="AY134" s="20">
        <v>27749811.43</v>
      </c>
    </row>
    <row r="135" spans="1:51" x14ac:dyDescent="0.25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17500000</v>
      </c>
      <c r="AY135" s="17">
        <f>SUM(AY136:AY139)</f>
        <v>1695640</v>
      </c>
    </row>
    <row r="136" spans="1:51" x14ac:dyDescent="0.25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17500000</v>
      </c>
      <c r="AY139" s="20">
        <v>1695640</v>
      </c>
    </row>
    <row r="140" spans="1:51" x14ac:dyDescent="0.25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7" t="s">
        <v>342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27">
        <f>AX7+AX117+AX161</f>
        <v>84947694.789999992</v>
      </c>
      <c r="AY184" s="27">
        <f>AY7+AY117+AY161</f>
        <v>164350784</v>
      </c>
    </row>
    <row r="185" spans="1:52" ht="18.75" x14ac:dyDescent="0.25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52726554.979999997</v>
      </c>
      <c r="AY186" s="13">
        <f>AY187+AY222+AY287</f>
        <v>130096875.336</v>
      </c>
    </row>
    <row r="187" spans="1:52" x14ac:dyDescent="0.25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20621860.789999999</v>
      </c>
      <c r="AY187" s="15">
        <f>AY188+AY193+AY198+AY207+AY212+AY219</f>
        <v>64761809.289999999</v>
      </c>
    </row>
    <row r="188" spans="1:52" x14ac:dyDescent="0.25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12960675.51</v>
      </c>
      <c r="AY188" s="17">
        <f>SUM(AY189:AY192)</f>
        <v>36756590.420000002</v>
      </c>
    </row>
    <row r="189" spans="1:52" x14ac:dyDescent="0.25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619909.19999999995</v>
      </c>
      <c r="AY189" s="20">
        <v>1805565.43</v>
      </c>
    </row>
    <row r="190" spans="1:52" x14ac:dyDescent="0.25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12340766.310000001</v>
      </c>
      <c r="AY191" s="20">
        <v>34951024.990000002</v>
      </c>
    </row>
    <row r="192" spans="1:52" x14ac:dyDescent="0.25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5643435.0700000003</v>
      </c>
      <c r="AY193" s="17">
        <f>SUM(AY194:AY197)</f>
        <v>14232786.300000001</v>
      </c>
    </row>
    <row r="194" spans="1:51" x14ac:dyDescent="0.25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5643435.0700000003</v>
      </c>
      <c r="AY195" s="20">
        <v>14232786.300000001</v>
      </c>
    </row>
    <row r="196" spans="1:51" x14ac:dyDescent="0.25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1569533.67</v>
      </c>
      <c r="AY198" s="17">
        <f>SUM(AY199:AY206)</f>
        <v>12225626.609999999</v>
      </c>
    </row>
    <row r="199" spans="1:51" x14ac:dyDescent="0.25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1117272.24</v>
      </c>
      <c r="AY199" s="20">
        <v>2699912.72</v>
      </c>
    </row>
    <row r="200" spans="1:51" x14ac:dyDescent="0.25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20160.330000000002</v>
      </c>
      <c r="AY200" s="20">
        <v>8403701.5999999996</v>
      </c>
    </row>
    <row r="201" spans="1:51" x14ac:dyDescent="0.25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432101.1</v>
      </c>
      <c r="AY201" s="20">
        <v>1122012.29</v>
      </c>
    </row>
    <row r="202" spans="1:51" x14ac:dyDescent="0.25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55468.15</v>
      </c>
      <c r="AY212" s="17">
        <f>SUM(AY213:AY218)</f>
        <v>300471.78000000003</v>
      </c>
    </row>
    <row r="213" spans="1:51" x14ac:dyDescent="0.25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55468.15</v>
      </c>
      <c r="AY214" s="20">
        <v>262474.7</v>
      </c>
    </row>
    <row r="215" spans="1:51" x14ac:dyDescent="0.25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0</v>
      </c>
      <c r="AY218" s="20">
        <v>37997.08</v>
      </c>
    </row>
    <row r="219" spans="1:51" x14ac:dyDescent="0.25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392748.39</v>
      </c>
      <c r="AY219" s="17">
        <v>1246334.18</v>
      </c>
    </row>
    <row r="220" spans="1:51" x14ac:dyDescent="0.25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392748.39</v>
      </c>
      <c r="AY220" s="20">
        <v>1246334.18</v>
      </c>
    </row>
    <row r="221" spans="1:51" x14ac:dyDescent="0.25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10720337.07</v>
      </c>
      <c r="AY222" s="15">
        <f>AY223+AY232+AY236+AY246+AY256+AY264+AY267+AY273+AY277</f>
        <v>28017283.765999999</v>
      </c>
    </row>
    <row r="223" spans="1:51" x14ac:dyDescent="0.25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1336772.8600000001</v>
      </c>
      <c r="AY223" s="17">
        <f>SUM(AY224:AY231)</f>
        <v>2912283.1799999997</v>
      </c>
    </row>
    <row r="224" spans="1:51" x14ac:dyDescent="0.25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551133.81000000006</v>
      </c>
      <c r="AY224" s="20">
        <v>777449.89</v>
      </c>
    </row>
    <row r="225" spans="1:51" x14ac:dyDescent="0.25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0</v>
      </c>
    </row>
    <row r="226" spans="1:51" x14ac:dyDescent="0.25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54019.199999999997</v>
      </c>
      <c r="AY227" s="20">
        <v>250796.85</v>
      </c>
    </row>
    <row r="228" spans="1:51" x14ac:dyDescent="0.25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73925.55</v>
      </c>
      <c r="AY228" s="20">
        <v>278426.23</v>
      </c>
    </row>
    <row r="229" spans="1:51" x14ac:dyDescent="0.25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485997.1</v>
      </c>
      <c r="AY229" s="20">
        <v>1066074.45</v>
      </c>
    </row>
    <row r="230" spans="1:51" x14ac:dyDescent="0.25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171697.2</v>
      </c>
      <c r="AY231" s="20">
        <v>539535.76</v>
      </c>
    </row>
    <row r="232" spans="1:51" x14ac:dyDescent="0.25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208921.13</v>
      </c>
      <c r="AY232" s="17">
        <f>SUM(AY233:AY235)</f>
        <v>307580.61000000004</v>
      </c>
    </row>
    <row r="233" spans="1:51" x14ac:dyDescent="0.25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193376.13</v>
      </c>
      <c r="AY233" s="20">
        <v>266177.84000000003</v>
      </c>
    </row>
    <row r="234" spans="1:51" x14ac:dyDescent="0.25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15545</v>
      </c>
      <c r="AY234" s="20">
        <v>41402.769999999997</v>
      </c>
    </row>
    <row r="235" spans="1:51" x14ac:dyDescent="0.25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3623612.1100000003</v>
      </c>
      <c r="AY246" s="17">
        <f>SUM(AY247:AY255)</f>
        <v>8989975.6300000008</v>
      </c>
    </row>
    <row r="247" spans="1:51" x14ac:dyDescent="0.25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491137.15</v>
      </c>
      <c r="AY247" s="20">
        <v>756638.98</v>
      </c>
    </row>
    <row r="248" spans="1:51" x14ac:dyDescent="0.25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436087.68</v>
      </c>
      <c r="AY248" s="20">
        <v>885506.18</v>
      </c>
    </row>
    <row r="249" spans="1:51" x14ac:dyDescent="0.25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70353.48</v>
      </c>
      <c r="AY249" s="20">
        <v>138425.19</v>
      </c>
    </row>
    <row r="250" spans="1:51" x14ac:dyDescent="0.25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1018.35</v>
      </c>
      <c r="AY250" s="20">
        <v>209533.3</v>
      </c>
    </row>
    <row r="251" spans="1:51" x14ac:dyDescent="0.25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319</v>
      </c>
      <c r="AY251" s="20">
        <v>7420</v>
      </c>
    </row>
    <row r="252" spans="1:51" x14ac:dyDescent="0.25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1771333.84</v>
      </c>
      <c r="AY252" s="20">
        <v>5337345.12</v>
      </c>
    </row>
    <row r="253" spans="1:51" x14ac:dyDescent="0.25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111587.06</v>
      </c>
      <c r="AY253" s="20">
        <v>59651.15</v>
      </c>
    </row>
    <row r="254" spans="1:51" x14ac:dyDescent="0.25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59162.91</v>
      </c>
      <c r="AY254" s="20">
        <v>65264.98</v>
      </c>
    </row>
    <row r="255" spans="1:51" x14ac:dyDescent="0.25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682612.64</v>
      </c>
      <c r="AY255" s="20">
        <v>1530190.73</v>
      </c>
    </row>
    <row r="256" spans="1:51" x14ac:dyDescent="0.25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959919.11</v>
      </c>
      <c r="AY256" s="17">
        <f>SUM(AY257:AY263)</f>
        <v>2559607.8699999996</v>
      </c>
    </row>
    <row r="257" spans="1:51" x14ac:dyDescent="0.25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168765.63</v>
      </c>
      <c r="AY257" s="20">
        <v>533010.25</v>
      </c>
    </row>
    <row r="258" spans="1:51" x14ac:dyDescent="0.25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49620.37</v>
      </c>
      <c r="AY258" s="20">
        <v>77667.59</v>
      </c>
    </row>
    <row r="259" spans="1:51" x14ac:dyDescent="0.25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733344.11</v>
      </c>
      <c r="AY259" s="20">
        <v>1493425.29</v>
      </c>
    </row>
    <row r="260" spans="1:51" x14ac:dyDescent="0.25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7989</v>
      </c>
      <c r="AY260" s="20">
        <v>450173.73</v>
      </c>
    </row>
    <row r="261" spans="1:51" x14ac:dyDescent="0.25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200</v>
      </c>
      <c r="AY262" s="20">
        <v>5331.01</v>
      </c>
    </row>
    <row r="263" spans="1:51" x14ac:dyDescent="0.25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3628632.51</v>
      </c>
      <c r="AY264" s="17">
        <f>SUM(AY265:AY266)</f>
        <v>10373404.65</v>
      </c>
    </row>
    <row r="265" spans="1:51" x14ac:dyDescent="0.25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3628632.51</v>
      </c>
      <c r="AY265" s="20">
        <v>10373404.65</v>
      </c>
    </row>
    <row r="266" spans="1:51" x14ac:dyDescent="0.25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48613.32</v>
      </c>
      <c r="AY267" s="17">
        <f>SUM(AY268:AY272)</f>
        <v>712750.94</v>
      </c>
    </row>
    <row r="268" spans="1:51" x14ac:dyDescent="0.25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5000</v>
      </c>
      <c r="AY268" s="20">
        <v>322548.15999999997</v>
      </c>
    </row>
    <row r="269" spans="1:51" x14ac:dyDescent="0.25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33535.32</v>
      </c>
      <c r="AY269" s="20">
        <v>211158.24</v>
      </c>
    </row>
    <row r="270" spans="1:51" x14ac:dyDescent="0.25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10078</v>
      </c>
      <c r="AY270" s="20">
        <v>178048.53</v>
      </c>
    </row>
    <row r="271" spans="1:51" x14ac:dyDescent="0.25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996.01</v>
      </c>
    </row>
    <row r="272" spans="1:51" x14ac:dyDescent="0.25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0</v>
      </c>
    </row>
    <row r="273" spans="1:51" x14ac:dyDescent="0.25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56212.5</v>
      </c>
    </row>
    <row r="274" spans="1:51" x14ac:dyDescent="0.25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56212.5</v>
      </c>
    </row>
    <row r="275" spans="1:51" x14ac:dyDescent="0.25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913866.03</v>
      </c>
      <c r="AY277" s="17">
        <f>SUM(AY278:AY286)</f>
        <v>2105468.3859999999</v>
      </c>
    </row>
    <row r="278" spans="1:51" x14ac:dyDescent="0.25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176460.96</v>
      </c>
      <c r="AY278" s="20">
        <v>339768.75</v>
      </c>
    </row>
    <row r="279" spans="1:51" x14ac:dyDescent="0.25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6709</v>
      </c>
      <c r="AY279" s="20">
        <v>20740.47</v>
      </c>
    </row>
    <row r="280" spans="1:51" x14ac:dyDescent="0.25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10986.04</v>
      </c>
    </row>
    <row r="281" spans="1:51" x14ac:dyDescent="0.25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38024.67</v>
      </c>
      <c r="AY281" s="20">
        <v>85775.5</v>
      </c>
    </row>
    <row r="282" spans="1:51" x14ac:dyDescent="0.25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2900</v>
      </c>
    </row>
    <row r="283" spans="1:51" x14ac:dyDescent="0.25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491400.62</v>
      </c>
      <c r="AY283" s="20">
        <v>1495963.17</v>
      </c>
    </row>
    <row r="284" spans="1:51" x14ac:dyDescent="0.25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16609</v>
      </c>
    </row>
    <row r="285" spans="1:51" x14ac:dyDescent="0.25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201270.78</v>
      </c>
      <c r="AY285" s="20">
        <v>132725.45600000001</v>
      </c>
    </row>
    <row r="286" spans="1:51" x14ac:dyDescent="0.25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25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21384357.119999997</v>
      </c>
      <c r="AY287" s="15">
        <f>AY288+AY298+AY308+AY318+AY328+AY338+AY346+AY356+AY362</f>
        <v>37317782.280000001</v>
      </c>
    </row>
    <row r="288" spans="1:51" x14ac:dyDescent="0.25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4591144.5999999996</v>
      </c>
      <c r="AY288" s="17">
        <v>12753734.289999999</v>
      </c>
    </row>
    <row r="289" spans="1:51" x14ac:dyDescent="0.25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4481624</v>
      </c>
      <c r="AY289" s="20">
        <v>12486609</v>
      </c>
    </row>
    <row r="290" spans="1:51" x14ac:dyDescent="0.25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1441.72</v>
      </c>
      <c r="AY290" s="20">
        <v>8292.65</v>
      </c>
    </row>
    <row r="291" spans="1:51" x14ac:dyDescent="0.25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49145.279999999999</v>
      </c>
      <c r="AY292" s="20">
        <v>151786.84</v>
      </c>
    </row>
    <row r="293" spans="1:51" x14ac:dyDescent="0.25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200</v>
      </c>
    </row>
    <row r="294" spans="1:51" x14ac:dyDescent="0.25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35844</v>
      </c>
      <c r="AY294" s="20">
        <v>53766</v>
      </c>
    </row>
    <row r="295" spans="1:51" x14ac:dyDescent="0.25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23067.599999999999</v>
      </c>
      <c r="AY295" s="20">
        <v>53030.8</v>
      </c>
    </row>
    <row r="296" spans="1:51" x14ac:dyDescent="0.25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22</v>
      </c>
      <c r="AY296" s="20">
        <v>49</v>
      </c>
    </row>
    <row r="297" spans="1:51" x14ac:dyDescent="0.25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1254868.69</v>
      </c>
      <c r="AY298" s="17">
        <f>SUM(AY299:AY307)</f>
        <v>3318480.27</v>
      </c>
    </row>
    <row r="299" spans="1:51" x14ac:dyDescent="0.25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22500</v>
      </c>
      <c r="AY299" s="20">
        <v>25000</v>
      </c>
    </row>
    <row r="300" spans="1:51" x14ac:dyDescent="0.25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12995.98</v>
      </c>
      <c r="AY300" s="20">
        <v>103794.06</v>
      </c>
    </row>
    <row r="301" spans="1:51" x14ac:dyDescent="0.25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 x14ac:dyDescent="0.25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690565.5</v>
      </c>
      <c r="AY303" s="20">
        <v>1802409.45</v>
      </c>
    </row>
    <row r="304" spans="1:51" x14ac:dyDescent="0.25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15045</v>
      </c>
      <c r="AY304" s="20">
        <v>133597.84</v>
      </c>
    </row>
    <row r="305" spans="1:51" x14ac:dyDescent="0.25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513762.21</v>
      </c>
      <c r="AY307" s="20">
        <v>1253678.92</v>
      </c>
    </row>
    <row r="308" spans="1:51" x14ac:dyDescent="0.25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0</v>
      </c>
      <c r="AY308" s="17">
        <f>SUM(AY309:AY317)</f>
        <v>329794.65999999997</v>
      </c>
    </row>
    <row r="309" spans="1:51" x14ac:dyDescent="0.25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 x14ac:dyDescent="0.25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0</v>
      </c>
      <c r="AY312" s="20">
        <v>310728</v>
      </c>
    </row>
    <row r="313" spans="1:51" x14ac:dyDescent="0.25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19066.66</v>
      </c>
    </row>
    <row r="318" spans="1:51" x14ac:dyDescent="0.25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120066.70000000001</v>
      </c>
      <c r="AY318" s="17">
        <f>SUM(AY319:AY327)</f>
        <v>701996.88</v>
      </c>
    </row>
    <row r="319" spans="1:51" x14ac:dyDescent="0.25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15921</v>
      </c>
      <c r="AY319" s="20">
        <v>29514.91</v>
      </c>
    </row>
    <row r="320" spans="1:51" x14ac:dyDescent="0.25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64356.94</v>
      </c>
      <c r="AY323" s="20">
        <v>662783.57999999996</v>
      </c>
    </row>
    <row r="324" spans="1:51" x14ac:dyDescent="0.25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39788.76</v>
      </c>
      <c r="AY325" s="20">
        <v>9510.4699999999993</v>
      </c>
    </row>
    <row r="326" spans="1:51" x14ac:dyDescent="0.25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187.92</v>
      </c>
    </row>
    <row r="328" spans="1:51" x14ac:dyDescent="0.25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2453541.9</v>
      </c>
      <c r="AY328" s="17">
        <f>SUM(AY329:AY337)</f>
        <v>5090204.51</v>
      </c>
    </row>
    <row r="329" spans="1:51" x14ac:dyDescent="0.25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1911048.79</v>
      </c>
      <c r="AY329" s="20">
        <v>3795176.9</v>
      </c>
    </row>
    <row r="330" spans="1:51" x14ac:dyDescent="0.25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1349</v>
      </c>
      <c r="AY330" s="20">
        <v>1797.84</v>
      </c>
    </row>
    <row r="331" spans="1:51" x14ac:dyDescent="0.25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5944</v>
      </c>
      <c r="AY331" s="20">
        <v>12414</v>
      </c>
    </row>
    <row r="332" spans="1:51" x14ac:dyDescent="0.25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25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360528.15</v>
      </c>
      <c r="AY333" s="20">
        <v>784922.67</v>
      </c>
    </row>
    <row r="334" spans="1:51" x14ac:dyDescent="0.25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25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145884</v>
      </c>
      <c r="AY335" s="20">
        <v>172163.1</v>
      </c>
    </row>
    <row r="336" spans="1:51" x14ac:dyDescent="0.25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12687.96</v>
      </c>
      <c r="AY336" s="20">
        <v>0</v>
      </c>
    </row>
    <row r="337" spans="1:51" x14ac:dyDescent="0.25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16100</v>
      </c>
      <c r="AY337" s="20">
        <v>323730</v>
      </c>
    </row>
    <row r="338" spans="1:51" x14ac:dyDescent="0.25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78880</v>
      </c>
      <c r="AY338" s="17">
        <f>SUM(AY339:AY345)</f>
        <v>258572</v>
      </c>
    </row>
    <row r="339" spans="1:51" x14ac:dyDescent="0.25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78880</v>
      </c>
      <c r="AY339" s="20">
        <v>242912</v>
      </c>
    </row>
    <row r="340" spans="1:51" x14ac:dyDescent="0.25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15660</v>
      </c>
    </row>
    <row r="341" spans="1:51" x14ac:dyDescent="0.25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450503.76</v>
      </c>
      <c r="AY346" s="17">
        <f>SUM(AY347:AY355)</f>
        <v>942053.34</v>
      </c>
    </row>
    <row r="347" spans="1:51" x14ac:dyDescent="0.25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6967</v>
      </c>
      <c r="AY347" s="20">
        <v>5154</v>
      </c>
    </row>
    <row r="348" spans="1:51" x14ac:dyDescent="0.25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2305</v>
      </c>
      <c r="AY348" s="20">
        <v>7245.5</v>
      </c>
    </row>
    <row r="349" spans="1:51" x14ac:dyDescent="0.25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426202.77</v>
      </c>
      <c r="AY351" s="20">
        <v>827980.62</v>
      </c>
    </row>
    <row r="352" spans="1:51" x14ac:dyDescent="0.25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15028.99</v>
      </c>
      <c r="AY355" s="20">
        <v>101673.22</v>
      </c>
    </row>
    <row r="356" spans="1:51" x14ac:dyDescent="0.25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8793877.0800000001</v>
      </c>
      <c r="AY356" s="17">
        <f>SUM(AY357:AY361)</f>
        <v>4257383.33</v>
      </c>
    </row>
    <row r="357" spans="1:51" x14ac:dyDescent="0.25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8793877.0800000001</v>
      </c>
      <c r="AY358" s="20">
        <v>4257383.33</v>
      </c>
    </row>
    <row r="359" spans="1:51" x14ac:dyDescent="0.25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3641474.3899999997</v>
      </c>
      <c r="AY362" s="17">
        <f>SUM(AY363:AY371)</f>
        <v>9665563</v>
      </c>
    </row>
    <row r="363" spans="1:51" x14ac:dyDescent="0.25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32595</v>
      </c>
      <c r="AY363" s="20">
        <v>0</v>
      </c>
    </row>
    <row r="364" spans="1:51" x14ac:dyDescent="0.25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1795140.88</v>
      </c>
      <c r="AY364" s="20">
        <v>3560055.05</v>
      </c>
    </row>
    <row r="365" spans="1:51" x14ac:dyDescent="0.25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381132.66</v>
      </c>
      <c r="AY366" s="20">
        <v>1764673.89</v>
      </c>
    </row>
    <row r="367" spans="1:51" x14ac:dyDescent="0.25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183692.09</v>
      </c>
      <c r="AY367" s="20">
        <v>108170</v>
      </c>
    </row>
    <row r="368" spans="1:51" x14ac:dyDescent="0.25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39230.5</v>
      </c>
      <c r="AY368" s="20">
        <v>38323.5</v>
      </c>
    </row>
    <row r="369" spans="1:51" x14ac:dyDescent="0.25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1209683.26</v>
      </c>
      <c r="AY371" s="20">
        <v>4194340.5599999996</v>
      </c>
    </row>
    <row r="372" spans="1:51" ht="15.75" x14ac:dyDescent="0.25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5457912</v>
      </c>
      <c r="AY372" s="13">
        <f>AY373+AY385+AY391+AY403+AY416+AY423+AY433+AY436+AY447</f>
        <v>15695895.209999999</v>
      </c>
    </row>
    <row r="373" spans="1:51" x14ac:dyDescent="0.25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2325764</v>
      </c>
      <c r="AY385" s="15">
        <f>AY386+AY390</f>
        <v>6583272.0199999996</v>
      </c>
    </row>
    <row r="386" spans="1:51" x14ac:dyDescent="0.25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2325764</v>
      </c>
      <c r="AY386" s="17">
        <f>SUM(AY387:AY389)</f>
        <v>6583272.0199999996</v>
      </c>
    </row>
    <row r="387" spans="1:51" x14ac:dyDescent="0.25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2325764</v>
      </c>
      <c r="AY387" s="20">
        <v>6583272.0199999996</v>
      </c>
    </row>
    <row r="388" spans="1:51" x14ac:dyDescent="0.25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1510901.84</v>
      </c>
    </row>
    <row r="392" spans="1:51" x14ac:dyDescent="0.25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1510901.84</v>
      </c>
    </row>
    <row r="393" spans="1:51" x14ac:dyDescent="0.25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1510901.84</v>
      </c>
    </row>
    <row r="400" spans="1:51" x14ac:dyDescent="0.25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2318834.2000000002</v>
      </c>
      <c r="AY403" s="15">
        <f>AY404+AY406+AY408+AY414</f>
        <v>5408052.7799999993</v>
      </c>
    </row>
    <row r="404" spans="1:51" x14ac:dyDescent="0.25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515396.2</v>
      </c>
      <c r="AY404" s="17">
        <f>SUM(AY405)</f>
        <v>4651550.51</v>
      </c>
    </row>
    <row r="405" spans="1:51" x14ac:dyDescent="0.25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515396.2</v>
      </c>
      <c r="AY405" s="20">
        <v>4651550.51</v>
      </c>
    </row>
    <row r="406" spans="1:51" x14ac:dyDescent="0.25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27702</v>
      </c>
      <c r="AY406" s="17">
        <f>SUM(AY407)</f>
        <v>100379</v>
      </c>
    </row>
    <row r="407" spans="1:51" x14ac:dyDescent="0.25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27702</v>
      </c>
      <c r="AY407" s="20">
        <v>100379</v>
      </c>
    </row>
    <row r="408" spans="1:51" x14ac:dyDescent="0.25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1775736</v>
      </c>
      <c r="AY408" s="17">
        <f>SUM(AY409:AY413)</f>
        <v>656123.27</v>
      </c>
    </row>
    <row r="409" spans="1:51" x14ac:dyDescent="0.25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353175.72</v>
      </c>
      <c r="AY409" s="20">
        <v>248797.13</v>
      </c>
    </row>
    <row r="410" spans="1:51" x14ac:dyDescent="0.25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1422560.28</v>
      </c>
      <c r="AY411" s="20">
        <v>407326.14</v>
      </c>
    </row>
    <row r="412" spans="1:51" x14ac:dyDescent="0.25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813313.8</v>
      </c>
      <c r="AY416" s="15">
        <f>AY417+AY419+AY421</f>
        <v>2193668.5699999998</v>
      </c>
    </row>
    <row r="417" spans="1:51" x14ac:dyDescent="0.25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813313.8</v>
      </c>
      <c r="AY417" s="17">
        <f>SUM(AY418)</f>
        <v>2193668.5699999998</v>
      </c>
    </row>
    <row r="418" spans="1:51" x14ac:dyDescent="0.25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813313.8</v>
      </c>
      <c r="AY418" s="20">
        <v>2193668.5699999998</v>
      </c>
    </row>
    <row r="419" spans="1:51" x14ac:dyDescent="0.25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1501836.65</v>
      </c>
      <c r="AY477" s="13">
        <f>AY478+AY489+AY494+AY499+AY502</f>
        <v>3442230.37</v>
      </c>
    </row>
    <row r="478" spans="1:51" x14ac:dyDescent="0.25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1501836.65</v>
      </c>
      <c r="AY478" s="15">
        <f>AY479+AY483</f>
        <v>3442230.37</v>
      </c>
    </row>
    <row r="479" spans="1:51" x14ac:dyDescent="0.25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1501836.65</v>
      </c>
      <c r="AY479" s="17">
        <f>SUM(AY480:AY482)</f>
        <v>3442230.37</v>
      </c>
    </row>
    <row r="480" spans="1:51" x14ac:dyDescent="0.25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1501836.65</v>
      </c>
      <c r="AY480" s="20">
        <v>3442230.37</v>
      </c>
    </row>
    <row r="481" spans="1:51" x14ac:dyDescent="0.25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25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996</v>
      </c>
      <c r="B514" s="16" t="s">
        <v>997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1000</v>
      </c>
      <c r="B516" s="16" t="s">
        <v>1001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1020</v>
      </c>
      <c r="B526" s="21" t="s">
        <v>1021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SUM(AX527:AX535)</f>
        <v>0</v>
      </c>
      <c r="AY526" s="15">
        <f>SUM(AY527:AY535)</f>
        <v>0</v>
      </c>
    </row>
    <row r="527" spans="1:51" x14ac:dyDescent="0.25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25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25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75" x14ac:dyDescent="0.25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25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25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25">
      <c r="A539" s="29"/>
      <c r="B539" s="47" t="s">
        <v>1045</v>
      </c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30">
        <f>AX186+AX372+AX453+AX477+AX507+AX536</f>
        <v>59686303.629999995</v>
      </c>
      <c r="AY539" s="30">
        <f>AY186+AY372+AY453+AY477+AY507+AY536</f>
        <v>149235000.91600001</v>
      </c>
    </row>
    <row r="540" spans="1:51" ht="16.5" customHeight="1" thickBot="1" x14ac:dyDescent="0.35">
      <c r="B540" s="48" t="s">
        <v>1046</v>
      </c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31">
        <f>AX184-AX539</f>
        <v>25261391.159999996</v>
      </c>
      <c r="AY540" s="31">
        <f>AY184-AY539</f>
        <v>15115783.083999991</v>
      </c>
    </row>
    <row r="541" spans="1:51" ht="15.75" thickTop="1" x14ac:dyDescent="0.25"/>
    <row r="542" spans="1:51" ht="18.75" x14ac:dyDescent="0.3">
      <c r="B542" s="34" t="s">
        <v>1047</v>
      </c>
    </row>
    <row r="543" spans="1:51" x14ac:dyDescent="0.25">
      <c r="B543" s="1"/>
    </row>
    <row r="544" spans="1:51" x14ac:dyDescent="0.25">
      <c r="B544" s="1"/>
      <c r="AG544" s="44" t="s">
        <v>1055</v>
      </c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</row>
    <row r="545" spans="2:51" ht="8.25" customHeight="1" x14ac:dyDescent="0.25"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</row>
    <row r="546" spans="2:51" x14ac:dyDescent="0.25"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</row>
    <row r="547" spans="2:5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9" t="s">
        <v>1048</v>
      </c>
      <c r="AW547" s="49"/>
      <c r="AX547" s="49"/>
      <c r="AY547" s="49"/>
    </row>
    <row r="548" spans="2:5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50" t="s">
        <v>1051</v>
      </c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V548" s="50" t="s">
        <v>1052</v>
      </c>
      <c r="AW548" s="50"/>
      <c r="AX548" s="50"/>
      <c r="AY548" s="50"/>
    </row>
    <row r="549" spans="2:5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V549" s="51"/>
      <c r="AW549" s="51"/>
      <c r="AX549" s="51"/>
      <c r="AY549" s="51"/>
    </row>
    <row r="550" spans="2:51" ht="15.75" customHeight="1" x14ac:dyDescent="0.25">
      <c r="B550" s="35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45" t="s">
        <v>1053</v>
      </c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V550" s="45" t="s">
        <v>1054</v>
      </c>
      <c r="AW550" s="45"/>
      <c r="AX550" s="45"/>
      <c r="AY550" s="45"/>
    </row>
    <row r="551" spans="2:51" ht="15" customHeight="1" x14ac:dyDescent="0.25">
      <c r="D551" s="37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S551" s="37"/>
      <c r="AV551" s="45"/>
      <c r="AW551" s="45"/>
      <c r="AX551" s="45"/>
      <c r="AY551" s="45"/>
    </row>
    <row r="552" spans="2:51" x14ac:dyDescent="0.25"/>
    <row r="557" spans="2:51" x14ac:dyDescent="0.25"/>
    <row r="558" spans="2:51" x14ac:dyDescent="0.25"/>
    <row r="559" spans="2:51" x14ac:dyDescent="0.25"/>
    <row r="560" spans="2:51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</sheetData>
  <sheetProtection algorithmName="SHA-512" hashValue="zvhGtughPaNLx7v8+P4aNxi875785nUnarEaUJWlHhUMcyoj1YBwV0L8C8GugxSGgCP6Y43KMnOu2TX+M1mgMQ==" saltValue="QMGGrhxf5It+/r6bJpHRvw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9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dcterms:created xsi:type="dcterms:W3CDTF">2023-01-26T20:58:39Z</dcterms:created>
  <dcterms:modified xsi:type="dcterms:W3CDTF">2023-09-05T21:36:36Z</dcterms:modified>
</cp:coreProperties>
</file>