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0C72BF55-5C7D-4AD9-BC4A-0DB1C9C7380B}" xr6:coauthVersionLast="47" xr6:coauthVersionMax="47" xr10:uidLastSave="{00000000-0000-0000-0000-000000000000}"/>
  <workbookProtection workbookAlgorithmName="SHA-512" workbookHashValue="gG/7ZrOliK3dTnEwnurhPm8arqEINq5KvmXJ/SOTY/bZvZhegLXoHNvV1oRTbOo8wTU4ePddCa+mrgLPjRPBqg==" workbookSaltValue="8upXWVR3qJMXSuCtmKs3Mg==" workbookSpinCount="100000" lockStructure="1"/>
  <bookViews>
    <workbookView xWindow="7200" yWindow="409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54" i="1" l="1"/>
  <c r="AY489" i="1"/>
  <c r="AY447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1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187" i="1" s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Y81" i="1"/>
  <c r="AX416" i="1"/>
  <c r="AX471" i="1"/>
  <c r="AY494" i="1"/>
  <c r="AY502" i="1"/>
  <c r="AX436" i="1"/>
  <c r="AX35" i="1"/>
  <c r="AY507" i="1" l="1"/>
  <c r="AY478" i="1"/>
  <c r="AY477" i="1" s="1"/>
  <c r="AX478" i="1"/>
  <c r="AX477" i="1" s="1"/>
  <c r="AY453" i="1"/>
  <c r="AY372" i="1"/>
  <c r="AY287" i="1"/>
  <c r="AY222" i="1"/>
  <c r="AX118" i="1"/>
  <c r="AX117" i="1" s="1"/>
  <c r="AY118" i="1"/>
  <c r="AY117" i="1" s="1"/>
  <c r="AY40" i="1"/>
  <c r="AY7" i="1" s="1"/>
  <c r="AX453" i="1"/>
  <c r="AX8" i="1"/>
  <c r="AX7" i="1" s="1"/>
  <c r="AX222" i="1"/>
  <c r="AY187" i="1"/>
  <c r="AX287" i="1"/>
  <c r="AX372" i="1"/>
  <c r="AX186" i="1" l="1"/>
  <c r="AX539" i="1" s="1"/>
  <c r="AY186" i="1"/>
  <c r="AY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<sst xmlns="http://schemas.openxmlformats.org/spreadsheetml/2006/main" count="1075" uniqueCount="1056">
  <si>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</si>
  <si>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</si>
  <si>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</si>
  <si>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</si>
  <si>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</si>
  <si>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</si>
  <si>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</si>
  <si>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</si>
  <si>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</si>
  <si>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</si>
  <si>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</si>
  <si>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</si>
  <si>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</si>
  <si>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</si>
  <si>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</si>
  <si>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</si>
  <si>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</si>
  <si>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</si>
  <si>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</si>
  <si>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</si>
  <si>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</si>
  <si>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</si>
  <si>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</si>
  <si>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</si>
  <si>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</si>
  <si>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</si>
  <si>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</si>
  <si>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</si>
  <si>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</si>
  <si>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</si>
  <si>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</si>
  <si>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</si>
  <si>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</si>
  <si>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</si>
  <si>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</si>
  <si>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</si>
  <si>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</si>
  <si>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</si>
  <si>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</si>
  <si>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</si>
  <si>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</si>
  <si>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</si>
  <si>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</si>
  <si>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</si>
  <si>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</si>
  <si>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</si>
  <si>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</si>
  <si>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</si>
  <si>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</si>
  <si>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</si>
  <si>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</si>
  <si>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</si>
  <si>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</si>
  <si>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</si>
  <si>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</si>
  <si>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</si>
  <si>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</si>
  <si>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</si>
  <si>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</si>
  <si>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</si>
  <si>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</si>
  <si>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</si>
  <si>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</si>
  <si>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</si>
  <si>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</si>
  <si>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</si>
  <si>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</si>
  <si>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</si>
  <si>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</si>
  <si>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</si>
  <si>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</si>
  <si>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</si>
  <si>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</si>
  <si>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</si>
  <si>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</si>
  <si>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</si>
  <si>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</si>
  <si>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</si>
  <si>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</si>
  <si>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</si>
  <si>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</si>
  <si>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</si>
  <si>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</si>
  <si>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</si>
  <si>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</si>
  <si>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</si>
  <si>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</si>
  <si>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</si>
  <si>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</si>
  <si>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</si>
  <si>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</si>
  <si>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</si>
  <si>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</si>
  <si>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</si>
  <si>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</si>
  <si>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</si>
  <si>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</si>
  <si>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</si>
  <si>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</si>
  <si>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</si>
  <si>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</si>
  <si>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</si>
  <si>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</si>
  <si>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</si>
  <si>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</si>
  <si>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</si>
  <si>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</si>
  <si>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</si>
  <si>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</si>
  <si>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</si>
  <si>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</si>
  <si>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</si>
  <si>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</si>
  <si>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</si>
  <si>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</si>
  <si>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</si>
  <si>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</si>
  <si>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</si>
  <si>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</si>
  <si>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</si>
  <si>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</si>
  <si>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</si>
  <si>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</si>
  <si>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</si>
  <si>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</si>
  <si>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</si>
  <si>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</si>
  <si>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</si>
  <si>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</si>
  <si>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</si>
  <si>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</si>
  <si>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</si>
  <si>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</si>
  <si>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</si>
  <si>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</si>
  <si>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</si>
  <si>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</si>
  <si>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</si>
  <si>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</si>
  <si>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</si>
  <si>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</si>
  <si>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</si>
  <si>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</si>
  <si>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</si>
  <si>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</si>
  <si>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</si>
  <si>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</si>
  <si>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</si>
  <si>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</si>
  <si>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</si>
  <si>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</si>
  <si>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</si>
  <si>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</si>
  <si>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</si>
  <si>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</si>
  <si>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</si>
  <si>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</si>
  <si>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</si>
  <si>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</si>
  <si>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</si>
  <si>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</si>
  <si>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</si>
  <si>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</si>
  <si>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</si>
  <si>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</si>
  <si>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</si>
  <si>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</si>
  <si>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</si>
  <si>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</si>
  <si>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</si>
  <si>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</si>
  <si>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</si>
  <si>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</si>
  <si>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</si>
  <si>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</si>
  <si>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</si>
  <si>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</si>
  <si>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</si>
  <si>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</si>
  <si>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</si>
  <si>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</si>
  <si>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</si>
  <si>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</si>
  <si>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</si>
  <si>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</si>
  <si>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</si>
  <si>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</si>
  <si>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</si>
  <si>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</si>
  <si>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</si>
  <si>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</si>
  <si>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</si>
  <si>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</si>
  <si>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</si>
  <si>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</si>
  <si>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</si>
  <si>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</si>
  <si>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</si>
  <si>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</si>
  <si>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</si>
  <si>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</si>
  <si>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</si>
  <si>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</si>
  <si>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</si>
  <si>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</si>
  <si>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</si>
  <si>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</si>
  <si>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</si>
  <si>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</si>
  <si>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</si>
  <si>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</si>
  <si>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</si>
  <si>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</si>
  <si>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</si>
  <si>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</si>
  <si>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</si>
  <si>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</si>
  <si>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</si>
  <si>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</si>
  <si>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</si>
  <si>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</si>
  <si>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</si>
  <si>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</si>
  <si>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</si>
  <si>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</si>
  <si>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</si>
  <si>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</si>
  <si>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</si>
  <si>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</si>
  <si>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</si>
  <si>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</si>
  <si>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</si>
  <si>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</si>
  <si>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</si>
  <si>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</si>
  <si>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</si>
  <si>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</si>
  <si>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</si>
  <si>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</si>
  <si>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</si>
  <si>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</si>
  <si>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</si>
  <si>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</si>
  <si>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</si>
  <si>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</si>
  <si>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</si>
  <si>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</si>
  <si>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</si>
  <si>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</si>
  <si>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</si>
  <si>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</si>
  <si>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</si>
  <si>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</si>
  <si>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</si>
  <si>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</si>
  <si>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</si>
  <si>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</si>
  <si>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</si>
  <si>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</si>
  <si>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</si>
  <si>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</si>
  <si>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</si>
  <si>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</si>
  <si>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</si>
  <si>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</si>
  <si>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</si>
  <si>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</si>
  <si>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</si>
  <si>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</si>
  <si>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</si>
  <si>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</si>
  <si>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</si>
  <si>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</si>
  <si>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</si>
  <si>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</si>
  <si>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</si>
  <si>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</si>
  <si>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</si>
  <si>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</si>
  <si>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</si>
  <si>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</si>
  <si>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</si>
  <si>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</si>
  <si>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</si>
  <si>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</si>
  <si>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</si>
  <si>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</si>
  <si>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</si>
  <si>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</si>
  <si>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</si>
  <si>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</si>
  <si>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</si>
  <si>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</si>
  <si>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</si>
  <si>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</si>
  <si>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</si>
  <si>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</si>
  <si>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</si>
  <si>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</si>
  <si>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</si>
  <si>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</si>
  <si>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</si>
  <si>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</si>
  <si>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</si>
  <si>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</si>
  <si>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</si>
  <si>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</si>
  <si>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</si>
  <si>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</si>
  <si>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</si>
  <si>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</si>
  <si>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</si>
  <si>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</si>
  <si>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</si>
  <si>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</si>
  <si>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</si>
  <si>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</si>
  <si>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</si>
  <si>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</si>
  <si>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</si>
  <si>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</si>
  <si>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</si>
  <si>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</si>
  <si>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</si>
  <si>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</si>
  <si>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</si>
  <si>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</si>
  <si>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</si>
  <si>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</si>
  <si>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</si>
  <si>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</si>
  <si>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</si>
  <si>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</si>
  <si>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</si>
  <si>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</si>
  <si>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</si>
  <si>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</si>
  <si>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</si>
  <si>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</si>
  <si>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</si>
  <si>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</si>
  <si>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</si>
  <si>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</si>
  <si>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</si>
  <si>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</si>
  <si>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</si>
  <si>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</si>
  <si>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</si>
  <si>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</si>
  <si>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</si>
  <si>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</si>
  <si>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</si>
  <si>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</si>
  <si>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</si>
  <si>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</si>
  <si>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</si>
  <si>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</si>
  <si>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</si>
  <si>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</si>
  <si>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</si>
  <si>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</si>
  <si>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</si>
  <si>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</si>
  <si>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</si>
  <si>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</si>
  <si>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</si>
  <si>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</si>
  <si>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</si>
  <si>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</si>
  <si>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</si>
  <si>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</si>
  <si>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</si>
  <si>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</si>
  <si>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</si>
  <si>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</si>
  <si>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</si>
  <si>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</si>
  <si>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</si>
  <si>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</si>
  <si>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</si>
  <si>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</si>
  <si>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</si>
  <si>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</si>
  <si>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</si>
  <si>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</si>
  <si>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</si>
  <si>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</si>
  <si>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</si>
  <si>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</si>
  <si>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</si>
  <si>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</si>
  <si>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</si>
  <si>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</si>
  <si>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</si>
  <si>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</si>
  <si>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</si>
  <si>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</si>
  <si>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</si>
  <si>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</si>
  <si>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</si>
  <si>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</si>
  <si>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</si>
  <si>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</si>
  <si>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</si>
  <si>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</si>
  <si>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</si>
  <si>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</si>
  <si>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</si>
  <si>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</si>
  <si>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</si>
  <si>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</si>
  <si>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</si>
  <si>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</si>
  <si>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</si>
  <si>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</si>
  <si>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</si>
  <si>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</si>
  <si>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</si>
  <si>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</si>
  <si>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</si>
  <si>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</si>
  <si>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</si>
  <si>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</si>
  <si>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</si>
  <si>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</si>
  <si>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</si>
  <si>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</si>
  <si>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</si>
  <si>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</si>
  <si>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</si>
  <si>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</si>
  <si>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</si>
  <si>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</si>
  <si>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</si>
  <si>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</si>
  <si>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</si>
  <si>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</si>
  <si>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</si>
  <si>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</si>
  <si>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</si>
  <si>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</si>
  <si>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</si>
  <si>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</si>
  <si>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</si>
  <si>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</si>
  <si>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</si>
  <si>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</si>
  <si>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</si>
  <si>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</si>
  <si>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</si>
  <si>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</si>
  <si>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</si>
  <si>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</si>
  <si>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</si>
  <si>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</si>
  <si>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</si>
  <si>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</si>
  <si>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</si>
  <si>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</si>
  <si>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</si>
  <si>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</si>
  <si>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</si>
  <si>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</si>
  <si>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</si>
  <si>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</si>
  <si>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</si>
  <si>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</si>
  <si>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</si>
  <si>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</si>
  <si>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</si>
  <si>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</si>
  <si>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</si>
  <si>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</si>
  <si>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</si>
  <si>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</si>
  <si>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</si>
  <si>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</si>
  <si>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</si>
  <si>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</si>
  <si>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</si>
  <si>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</si>
  <si>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</si>
  <si>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</si>
  <si>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</si>
  <si>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</si>
  <si>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</si>
  <si>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</si>
  <si>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</si>
  <si>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</si>
  <si>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</si>
  <si>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</si>
  <si>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</si>
  <si>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</si>
  <si>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</si>
  <si>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</si>
  <si>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</si>
  <si>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</si>
  <si>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</si>
  <si>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</si>
  <si>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</si>
  <si>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</si>
  <si>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</si>
  <si>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</si>
  <si>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</si>
  <si>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</si>
  <si>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</si>
  <si>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</si>
  <si>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</si>
  <si>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</si>
  <si>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</si>
  <si>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</si>
  <si>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</si>
  <si>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</si>
  <si>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</si>
  <si>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</si>
  <si>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</si>
  <si>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</si>
  <si>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</si>
  <si>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</si>
  <si>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</si>
  <si>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</si>
  <si>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</si>
  <si>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</si>
  <si>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</si>
  <si>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</si>
  <si>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</si>
  <si>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</si>
  <si>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</si>
  <si>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</si>
  <si>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</si>
  <si>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</si>
  <si>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</si>
  <si>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</si>
  <si>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</si>
  <si>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</si>
  <si>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</si>
  <si>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</si>
  <si>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</si>
  <si>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</si>
  <si>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</si>
  <si>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</si>
  <si>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</si>
  <si>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</si>
  <si>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</si>
  <si>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</si>
  <si>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</si>
  <si>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</si>
  <si>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</si>
  <si>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</si>
  <si>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</si>
  <si>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</si>
  <si>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</si>
  <si>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</si>
  <si>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</si>
  <si>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</si>
  <si>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</si>
  <si>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</si>
  <si>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</si>
  <si>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</si>
  <si>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</si>
  <si>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</si>
  <si>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</si>
  <si>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</si>
  <si>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</si>
  <si>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</si>
  <si>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</si>
  <si>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</si>
  <si>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</si>
  <si>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</si>
  <si>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</si>
  <si>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</si>
  <si>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</si>
  <si>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</si>
  <si>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</si>
  <si>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</si>
  <si>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</si>
  <si>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</si>
  <si>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</si>
  <si>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</si>
  <si>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</si>
  <si>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</si>
  <si>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</si>
  <si>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</si>
  <si>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</si>
  <si>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</si>
  <si>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</si>
  <si>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</si>
  <si>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</si>
  <si>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</si>
  <si>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</si>
  <si>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</si>
  <si>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</si>
  <si>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</si>
  <si>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</si>
  <si>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</si>
  <si>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</si>
  <si>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</si>
  <si>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</si>
  <si>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</si>
  <si>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</si>
  <si>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</si>
  <si>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</si>
  <si>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</si>
  <si>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</si>
  <si>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</si>
  <si>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</si>
  <si>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</si>
  <si>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</si>
  <si>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</si>
  <si>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</si>
  <si>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</si>
  <si>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</si>
  <si>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</si>
  <si>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</si>
  <si>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</si>
  <si>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</si>
  <si>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</si>
  <si>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</si>
  <si>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</si>
  <si>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</si>
  <si>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</si>
  <si>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</si>
  <si>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</si>
  <si>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</si>
  <si>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</si>
  <si>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</si>
  <si>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</si>
  <si>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</si>
  <si>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</si>
  <si>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</si>
  <si>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</si>
  <si>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</si>
  <si>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</si>
  <si>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</si>
  <si>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</si>
  <si>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</si>
  <si>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</si>
  <si>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</si>
  <si>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</si>
  <si>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</si>
  <si>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</si>
  <si>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</si>
  <si>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</si>
  <si>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</si>
  <si>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</si>
  <si>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</si>
  <si>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</si>
  <si>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</si>
  <si>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</si>
  <si>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</si>
  <si>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</si>
  <si>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</si>
  <si>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</si>
  <si>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</si>
  <si>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</si>
  <si>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</si>
  <si>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</si>
  <si>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</si>
  <si>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</si>
  <si>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</si>
  <si>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</si>
  <si>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</si>
  <si>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</si>
  <si>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</si>
  <si>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</si>
  <si>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</si>
  <si>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</si>
  <si>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</si>
  <si>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</si>
  <si>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</si>
  <si>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</si>
  <si>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</si>
  <si>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</si>
  <si>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</si>
  <si>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</si>
  <si>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</si>
  <si>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</si>
  <si>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</si>
  <si>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</si>
  <si>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</si>
  <si>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</si>
  <si>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</si>
  <si>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</si>
  <si>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</si>
  <si>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</si>
  <si>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</si>
  <si>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</si>
  <si>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</si>
  <si>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</si>
  <si>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</si>
  <si>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</si>
  <si>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</si>
  <si>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</si>
  <si>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</si>
  <si>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</si>
  <si>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</si>
  <si>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</si>
  <si>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</si>
  <si>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</si>
  <si>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</si>
  <si>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</si>
  <si>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</si>
  <si>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</si>
  <si>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</si>
  <si>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</si>
  <si>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</si>
  <si>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</si>
  <si>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</si>
  <si>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</si>
  <si>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</si>
  <si>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</si>
  <si>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</si>
  <si>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</si>
  <si>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</si>
  <si>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</si>
  <si>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</si>
  <si>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</si>
  <si>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</si>
  <si>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</si>
  <si>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</si>
  <si>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</si>
  <si>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</si>
  <si>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</si>
  <si>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</si>
  <si>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</si>
  <si>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</si>
  <si>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</si>
  <si>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</si>
  <si>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</si>
  <si>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</si>
  <si>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</si>
  <si>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</si>
  <si>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</si>
  <si>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</si>
  <si>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</si>
  <si>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</si>
  <si>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</si>
  <si>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</si>
  <si>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</si>
  <si>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</si>
  <si>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</si>
  <si>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</si>
  <si>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</si>
  <si>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</si>
  <si>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</si>
  <si>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</si>
  <si>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</si>
  <si>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</si>
  <si>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</si>
  <si>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</si>
  <si>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</si>
  <si>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</si>
  <si>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</si>
  <si>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</si>
  <si>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</si>
  <si>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</si>
  <si>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</si>
  <si>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</si>
  <si>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</si>
  <si>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</si>
  <si>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</si>
  <si>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</si>
  <si>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</si>
  <si>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</si>
  <si>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</si>
  <si>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</si>
  <si>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</si>
  <si>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</si>
  <si>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</si>
  <si>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</si>
  <si>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</si>
  <si>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</si>
  <si>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</si>
  <si>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</si>
  <si>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</si>
  <si>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</si>
  <si>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</si>
  <si>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</si>
  <si>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</si>
  <si>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</si>
  <si>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</si>
  <si>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</si>
  <si>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</si>
  <si>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</si>
  <si>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</si>
  <si>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</si>
  <si>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</si>
  <si>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</si>
  <si>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</si>
  <si>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</si>
  <si>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</si>
  <si>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</si>
  <si>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</si>
  <si>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</si>
  <si>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</si>
  <si>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</si>
  <si>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</si>
  <si>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</si>
  <si>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</si>
  <si>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</si>
  <si>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</si>
  <si>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</si>
  <si>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</si>
  <si>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</si>
  <si>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</si>
  <si>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</si>
  <si>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</si>
  <si>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</si>
  <si>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</si>
  <si>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</si>
  <si>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</si>
  <si>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</si>
  <si>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</si>
  <si>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</si>
  <si>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</si>
  <si>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</si>
  <si>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</si>
  <si>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</si>
  <si>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</si>
  <si>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</si>
  <si>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</si>
  <si>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</si>
  <si>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</si>
  <si>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</si>
  <si>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</si>
  <si>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</si>
  <si>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</si>
  <si>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</si>
  <si>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</si>
  <si>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</si>
  <si>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</si>
  <si>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</si>
  <si>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</si>
  <si>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</si>
  <si>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</si>
  <si>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</si>
  <si>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</si>
  <si>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</si>
  <si>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</si>
  <si>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</si>
  <si>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</si>
  <si>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</si>
  <si>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</si>
  <si>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</si>
  <si>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</si>
  <si>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</si>
  <si>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</si>
  <si>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</si>
  <si>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</si>
  <si>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</si>
  <si>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</si>
  <si>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</si>
  <si>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</si>
  <si>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</si>
  <si>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</si>
  <si>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</si>
  <si>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</si>
  <si>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</si>
  <si>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</si>
  <si>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</si>
  <si>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</si>
  <si>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</si>
  <si>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</si>
  <si>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</si>
  <si>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</si>
  <si>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</si>
  <si>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</si>
  <si>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</si>
  <si>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</si>
  <si>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</si>
  <si>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</si>
  <si>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</si>
  <si>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</si>
  <si>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</si>
  <si>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</si>
  <si>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</si>
  <si>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</si>
  <si>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</si>
  <si>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</si>
  <si>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</si>
  <si>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</si>
  <si>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</si>
  <si>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</si>
  <si>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</si>
  <si>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</si>
  <si>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</si>
  <si>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</si>
  <si>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</si>
  <si>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</si>
  <si>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</si>
  <si>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</si>
  <si>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</si>
  <si>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</si>
  <si>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</si>
  <si>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</si>
  <si>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</si>
  <si>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</si>
  <si>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</si>
  <si>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</si>
  <si>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</si>
  <si>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</si>
  <si>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</si>
  <si>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</si>
  <si>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</si>
  <si>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</si>
  <si>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</si>
  <si>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</si>
  <si>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</si>
  <si>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</si>
  <si>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</si>
  <si>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</si>
  <si>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</si>
  <si>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</si>
  <si>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</si>
  <si>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</si>
  <si>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</si>
  <si>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</si>
  <si>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</si>
  <si>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</si>
  <si>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</si>
  <si>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</si>
  <si>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</si>
  <si>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</si>
  <si>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</si>
  <si>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</si>
  <si>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</si>
  <si>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</si>
  <si>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</si>
  <si>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</si>
  <si>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</si>
  <si>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</si>
  <si>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</si>
  <si>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</si>
  <si>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</si>
  <si>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</si>
  <si>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</si>
  <si>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</si>
  <si>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</si>
  <si>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</si>
  <si>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</si>
  <si>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</si>
  <si>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</si>
  <si>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</si>
  <si>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</si>
  <si>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</si>
  <si>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</si>
  <si>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</si>
  <si>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</si>
  <si>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</si>
  <si>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</si>
  <si>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</si>
  <si>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</si>
  <si>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</si>
  <si>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</si>
  <si>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</si>
  <si>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</si>
  <si>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</si>
  <si>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</si>
  <si>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</si>
  <si>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</si>
  <si>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</si>
  <si>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</si>
  <si>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</si>
  <si>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</si>
  <si>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</si>
  <si>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</si>
  <si>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</si>
  <si>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</si>
  <si>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</si>
  <si>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</si>
  <si>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</si>
  <si>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</si>
  <si>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</si>
  <si>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</si>
  <si>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</si>
  <si>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</si>
  <si>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</si>
  <si>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</si>
  <si>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</si>
  <si>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</si>
  <si>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</si>
  <si>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</si>
  <si>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</si>
  <si>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</si>
  <si>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</si>
  <si>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</si>
  <si>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</si>
  <si>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</si>
  <si>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</si>
  <si>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</si>
  <si>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</si>
  <si>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</si>
  <si>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</si>
  <si>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</si>
  <si>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</si>
  <si>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</si>
  <si>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</si>
  <si>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</si>
  <si>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</si>
  <si>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</si>
  <si>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</si>
  <si>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</si>
  <si>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</si>
  <si>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</si>
  <si>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</si>
  <si>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</si>
  <si>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</si>
  <si>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</si>
  <si>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</si>
  <si>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</si>
  <si>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</si>
  <si>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</si>
  <si>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</si>
  <si>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</si>
  <si>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</si>
  <si>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</si>
  <si>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</si>
  <si>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</si>
  <si>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</si>
  <si>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</si>
  <si>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</si>
  <si>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</si>
  <si>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</si>
  <si>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</si>
  <si>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</si>
  <si>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</si>
  <si>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</si>
  <si>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</si>
  <si>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</si>
  <si>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</si>
  <si>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</si>
  <si>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</si>
  <si>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</si>
  <si>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</si>
  <si>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</si>
  <si>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</si>
  <si>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</si>
  <si>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</si>
  <si>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</si>
  <si>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</si>
  <si>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</si>
  <si>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</si>
  <si>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</si>
  <si>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</si>
  <si>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</si>
  <si>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</si>
  <si>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</si>
  <si>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</si>
  <si>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</si>
  <si>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</si>
  <si>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30 DE NOVIEMBRE DE 2023</t>
  </si>
  <si>
    <t>LIC. OSCAR DANIEL CARRION CALVARIO</t>
  </si>
  <si>
    <t>MTRO. JOSE LUIS JIMENEZ DIAZ</t>
  </si>
  <si>
    <t>PRESIDENTE MUNICIPAL</t>
  </si>
  <si>
    <t>FUNCIONARIO ENCARGADO DE HACIENDA MUNICIPAL</t>
  </si>
  <si>
    <t>ASEJ2023-11-12-04-2024-1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</si>
</sst>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38"/>
      <c r="B1" s="41" t="s">
        <v>1049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ht="21" x14ac:dyDescent="0.35">
      <c r="A2" s="39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1" ht="18.75" x14ac:dyDescent="0.3">
      <c r="A3" s="40"/>
      <c r="B3" s="43" t="s">
        <v>1050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47980798.879999995</v>
      </c>
      <c r="AY7" s="13">
        <f>AY8+AY29+AY35+AY40+AY72+AY81+AY102</f>
        <v>59128186.140000001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16105058.129999999</v>
      </c>
      <c r="AY8" s="15">
        <f>AY9+AY11+AY15+AY16+AY17+AY18+AY19+AY25+AY27</f>
        <v>28704474.409999996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2593</v>
      </c>
      <c r="AY9" s="17">
        <f>SUM(AY10)</f>
        <v>45690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2593</v>
      </c>
      <c r="AY10" s="20">
        <v>45690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15582694.119999999</v>
      </c>
      <c r="AY11" s="17">
        <f>SUM(AY12:AY14)</f>
        <v>28100630.679999996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6898758.3600000003</v>
      </c>
      <c r="AY12" s="20">
        <v>6460918.5800000001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8491098.4100000001</v>
      </c>
      <c r="AY13" s="20">
        <v>20705422.719999999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192837.35</v>
      </c>
      <c r="AY14" s="20">
        <v>934289.38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519771.01</v>
      </c>
      <c r="AY19" s="17">
        <f>SUM(AY20:AY24)</f>
        <v>558153.73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519771.01</v>
      </c>
      <c r="AY20" s="20">
        <v>558153.73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19111542.379999999</v>
      </c>
      <c r="AY40" s="15">
        <f>AY41+AY46+AY47+AY62+AY68+AY70</f>
        <v>18565863.34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3443412.42</v>
      </c>
      <c r="AY41" s="17">
        <f>SUM(AY42:AY45)</f>
        <v>3617713.63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2272693.36</v>
      </c>
      <c r="AY42" s="20">
        <v>2225729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141725.5</v>
      </c>
      <c r="AY43" s="20">
        <v>177930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1028993.56</v>
      </c>
      <c r="AY44" s="20">
        <v>1214054.6299999999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14134362.369999997</v>
      </c>
      <c r="AY47" s="17">
        <f>SUM(AY48:AY61)</f>
        <v>12733990.779999999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1804681.07</v>
      </c>
      <c r="AY48" s="20">
        <v>1605553.62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209597.46</v>
      </c>
      <c r="AY49" s="20">
        <v>79734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401364.43</v>
      </c>
      <c r="AY50" s="20">
        <v>1224101.0900000001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125702.17</v>
      </c>
      <c r="AY52" s="20">
        <v>105962.21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107007.62</v>
      </c>
      <c r="AY53" s="20">
        <v>0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192624.49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87882.25</v>
      </c>
      <c r="AY55" s="20">
        <v>131115.98000000001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2000</v>
      </c>
      <c r="AY56" s="20">
        <v>714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8246024.7999999998</v>
      </c>
      <c r="AY57" s="20">
        <v>6647917.3799999999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644323.5</v>
      </c>
      <c r="AY58" s="20">
        <v>740256.06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97957</v>
      </c>
      <c r="AY59" s="20">
        <v>91873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1801741.63</v>
      </c>
      <c r="AY60" s="20">
        <v>1810428.01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413455.95</v>
      </c>
      <c r="AY61" s="20">
        <v>296335.43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1530454.59</v>
      </c>
      <c r="AY62" s="17">
        <f>SUM(AY63:AY67)</f>
        <v>2210078.9300000002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1530454.59</v>
      </c>
      <c r="AY63" s="20">
        <v>2210078.9300000002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3313</v>
      </c>
      <c r="AY70" s="17">
        <f>SUM(AY71)</f>
        <v>4080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3313</v>
      </c>
      <c r="AY71" s="20">
        <v>4080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11528993.15</v>
      </c>
      <c r="AY72" s="15">
        <f>AY73+AY76+AY77+AY78+AY80</f>
        <v>6965287.46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11528993.15</v>
      </c>
      <c r="AY73" s="17">
        <f>SUM(AY74:AY75)</f>
        <v>6965287.46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910866.5</v>
      </c>
      <c r="AY74" s="20">
        <v>767387.5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10618126.65</v>
      </c>
      <c r="AY75" s="20">
        <v>6197899.96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1235205.22</v>
      </c>
      <c r="AY81" s="15">
        <f>AY82+AY83+AY85+AY87+AY89+AY91+AY93+AY94+AY100</f>
        <v>4892560.93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1235205.22</v>
      </c>
      <c r="AY100" s="17">
        <f>SUM(AY101)</f>
        <v>4892560.93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1235205.22</v>
      </c>
      <c r="AY101" s="20">
        <v>4892560.93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x14ac:dyDescent="0.25">
      <c r="A114" s="10">
        <v>41900</v>
      </c>
      <c r="B114" s="21" t="s">
        <v>205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AX115+AX116</f>
        <v>0</v>
      </c>
      <c r="AY114" s="15">
        <f>AY115+AY116</f>
        <v>0</v>
      </c>
      <c r="AZ114" s="15">
        <f>AZ115+AZ117+AZ118+AZ120+AZ121+AZ122+AZ123+AZ125</f>
        <v>0</v>
      </c>
    </row>
    <row r="115" spans="1:52" x14ac:dyDescent="0.25">
      <c r="A115" s="10">
        <v>41910</v>
      </c>
      <c r="B115" s="16" t="s">
        <v>206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7">
        <v>0</v>
      </c>
      <c r="AY115" s="17">
        <v>0</v>
      </c>
    </row>
    <row r="116" spans="1:52" x14ac:dyDescent="0.25">
      <c r="A116" s="10">
        <v>41920</v>
      </c>
      <c r="B116" s="16" t="s">
        <v>207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7">
        <v>0</v>
      </c>
      <c r="AY116" s="17">
        <v>0</v>
      </c>
    </row>
    <row r="117" spans="1:52" ht="15.75" x14ac:dyDescent="0.25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147298307.97999999</v>
      </c>
      <c r="AY117" s="13">
        <f>AY118+AY149</f>
        <v>105222597.86</v>
      </c>
    </row>
    <row r="118" spans="1:52" x14ac:dyDescent="0.25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147298307.97999999</v>
      </c>
      <c r="AY118" s="15">
        <f>AY119+AY132+AY135+AY140+AY146</f>
        <v>105222597.86</v>
      </c>
    </row>
    <row r="119" spans="1:52" x14ac:dyDescent="0.25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79556755.319999993</v>
      </c>
      <c r="AY119" s="17">
        <f>SUM(AY120:AY131)</f>
        <v>68382134.409999996</v>
      </c>
    </row>
    <row r="120" spans="1:52" x14ac:dyDescent="0.25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53446465.68</v>
      </c>
      <c r="AY120" s="20">
        <v>68382134.409999996</v>
      </c>
    </row>
    <row r="121" spans="1:52" x14ac:dyDescent="0.25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12324760.67</v>
      </c>
      <c r="AY121" s="20">
        <v>0</v>
      </c>
    </row>
    <row r="122" spans="1:52" x14ac:dyDescent="0.25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1859152.52</v>
      </c>
      <c r="AY122" s="20">
        <v>0</v>
      </c>
    </row>
    <row r="123" spans="1:52" x14ac:dyDescent="0.25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4370884.7699999996</v>
      </c>
      <c r="AY123" s="20">
        <v>0</v>
      </c>
    </row>
    <row r="124" spans="1:52" x14ac:dyDescent="0.25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25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1582159.64</v>
      </c>
      <c r="AY125" s="20">
        <v>0</v>
      </c>
    </row>
    <row r="126" spans="1:52" x14ac:dyDescent="0.25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25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25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1212516.3500000001</v>
      </c>
      <c r="AY128" s="20">
        <v>0</v>
      </c>
    </row>
    <row r="129" spans="1:51" x14ac:dyDescent="0.25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403599.78</v>
      </c>
      <c r="AY129" s="20">
        <v>0</v>
      </c>
    </row>
    <row r="130" spans="1:51" x14ac:dyDescent="0.25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4357215.91</v>
      </c>
      <c r="AY131" s="20">
        <v>0</v>
      </c>
    </row>
    <row r="132" spans="1:51" x14ac:dyDescent="0.25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39786712.280000001</v>
      </c>
      <c r="AY132" s="17">
        <f>SUM(AY133:AY134)</f>
        <v>35144823.450000003</v>
      </c>
    </row>
    <row r="133" spans="1:51" x14ac:dyDescent="0.25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9373548</v>
      </c>
      <c r="AY133" s="20">
        <v>7395012.0199999996</v>
      </c>
    </row>
    <row r="134" spans="1:51" x14ac:dyDescent="0.25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30413164.280000001</v>
      </c>
      <c r="AY134" s="20">
        <v>27749811.43</v>
      </c>
    </row>
    <row r="135" spans="1:51" x14ac:dyDescent="0.25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27954840.379999999</v>
      </c>
      <c r="AY135" s="17">
        <f>SUM(AY136:AY139)</f>
        <v>1695640</v>
      </c>
    </row>
    <row r="136" spans="1:51" x14ac:dyDescent="0.25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27954840.379999999</v>
      </c>
      <c r="AY139" s="20">
        <v>1695640</v>
      </c>
    </row>
    <row r="140" spans="1:51" x14ac:dyDescent="0.25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7" t="s">
        <v>342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27">
        <f>AX7+AX117+AX161</f>
        <v>195279106.85999998</v>
      </c>
      <c r="AY184" s="27">
        <f>AY7+AY117+AY161</f>
        <v>164350784</v>
      </c>
    </row>
    <row r="185" spans="1:52" ht="18.75" x14ac:dyDescent="0.25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140075513.70999998</v>
      </c>
      <c r="AY186" s="13">
        <f>AY187+AY222+AY287</f>
        <v>130096875.336</v>
      </c>
    </row>
    <row r="187" spans="1:52" x14ac:dyDescent="0.25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61202588.839999996</v>
      </c>
      <c r="AY187" s="15">
        <f>AY188+AY193+AY198+AY207+AY212+AY219</f>
        <v>64761809.289999999</v>
      </c>
    </row>
    <row r="188" spans="1:52" x14ac:dyDescent="0.25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35138478.769999996</v>
      </c>
      <c r="AY188" s="17">
        <f>SUM(AY189:AY192)</f>
        <v>36756590.420000002</v>
      </c>
    </row>
    <row r="189" spans="1:52" x14ac:dyDescent="0.25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1704749.5</v>
      </c>
      <c r="AY189" s="20">
        <v>1805565.43</v>
      </c>
    </row>
    <row r="190" spans="1:52" x14ac:dyDescent="0.25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33433729.27</v>
      </c>
      <c r="AY191" s="20">
        <v>34951024.990000002</v>
      </c>
    </row>
    <row r="192" spans="1:52" x14ac:dyDescent="0.25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15335959.5</v>
      </c>
      <c r="AY193" s="17">
        <f>SUM(AY194:AY197)</f>
        <v>14232786.300000001</v>
      </c>
    </row>
    <row r="194" spans="1:51" x14ac:dyDescent="0.25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15335959.5</v>
      </c>
      <c r="AY195" s="20">
        <v>14232786.300000001</v>
      </c>
    </row>
    <row r="196" spans="1:51" x14ac:dyDescent="0.25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8878704.4299999997</v>
      </c>
      <c r="AY198" s="17">
        <f>SUM(AY199:AY206)</f>
        <v>12225626.609999999</v>
      </c>
    </row>
    <row r="199" spans="1:51" x14ac:dyDescent="0.25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3099400.96</v>
      </c>
      <c r="AY199" s="20">
        <v>2699912.72</v>
      </c>
    </row>
    <row r="200" spans="1:51" x14ac:dyDescent="0.25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4561644.32</v>
      </c>
      <c r="AY200" s="20">
        <v>8403701.5999999996</v>
      </c>
    </row>
    <row r="201" spans="1:51" x14ac:dyDescent="0.25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1217659.1499999999</v>
      </c>
      <c r="AY201" s="20">
        <v>1122012.29</v>
      </c>
    </row>
    <row r="202" spans="1:51" x14ac:dyDescent="0.25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183430.00999999998</v>
      </c>
      <c r="AY212" s="17">
        <f>SUM(AY213:AY218)</f>
        <v>300471.78000000003</v>
      </c>
    </row>
    <row r="213" spans="1:51" x14ac:dyDescent="0.25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167631.01999999999</v>
      </c>
      <c r="AY214" s="20">
        <v>262474.7</v>
      </c>
    </row>
    <row r="215" spans="1:51" x14ac:dyDescent="0.25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15798.99</v>
      </c>
      <c r="AY218" s="20">
        <v>37997.08</v>
      </c>
    </row>
    <row r="219" spans="1:51" x14ac:dyDescent="0.25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1666016.13</v>
      </c>
      <c r="AY219" s="17">
        <v>1246334.18</v>
      </c>
    </row>
    <row r="220" spans="1:51" x14ac:dyDescent="0.25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1666016.13</v>
      </c>
      <c r="AY220" s="20">
        <v>1246334.18</v>
      </c>
    </row>
    <row r="221" spans="1:51" x14ac:dyDescent="0.25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28239683.949999999</v>
      </c>
      <c r="AY222" s="15">
        <f>AY223+AY232+AY236+AY246+AY256+AY264+AY267+AY273+AY277</f>
        <v>28017283.765999999</v>
      </c>
    </row>
    <row r="223" spans="1:51" x14ac:dyDescent="0.25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3122450.54</v>
      </c>
      <c r="AY223" s="17">
        <f>SUM(AY224:AY231)</f>
        <v>2912283.1799999997</v>
      </c>
    </row>
    <row r="224" spans="1:51" x14ac:dyDescent="0.25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1135484.18</v>
      </c>
      <c r="AY224" s="20">
        <v>777449.89</v>
      </c>
    </row>
    <row r="225" spans="1:51" x14ac:dyDescent="0.25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3498.56</v>
      </c>
      <c r="AY225" s="20">
        <v>0</v>
      </c>
    </row>
    <row r="226" spans="1:51" x14ac:dyDescent="0.25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106020.06</v>
      </c>
      <c r="AY227" s="20">
        <v>250796.85</v>
      </c>
    </row>
    <row r="228" spans="1:51" x14ac:dyDescent="0.25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229928.49</v>
      </c>
      <c r="AY228" s="20">
        <v>278426.23</v>
      </c>
    </row>
    <row r="229" spans="1:51" x14ac:dyDescent="0.25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1221625.48</v>
      </c>
      <c r="AY229" s="20">
        <v>1066074.45</v>
      </c>
    </row>
    <row r="230" spans="1:51" x14ac:dyDescent="0.25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425893.77</v>
      </c>
      <c r="AY231" s="20">
        <v>539535.76</v>
      </c>
    </row>
    <row r="232" spans="1:51" x14ac:dyDescent="0.25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494112.98</v>
      </c>
      <c r="AY232" s="17">
        <f>SUM(AY233:AY235)</f>
        <v>307580.61000000004</v>
      </c>
    </row>
    <row r="233" spans="1:51" x14ac:dyDescent="0.25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448979.98</v>
      </c>
      <c r="AY233" s="20">
        <v>266177.84000000003</v>
      </c>
    </row>
    <row r="234" spans="1:51" x14ac:dyDescent="0.25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38045</v>
      </c>
      <c r="AY234" s="20">
        <v>41402.769999999997</v>
      </c>
    </row>
    <row r="235" spans="1:51" x14ac:dyDescent="0.25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7088</v>
      </c>
      <c r="AY235" s="20">
        <v>0</v>
      </c>
    </row>
    <row r="236" spans="1:51" x14ac:dyDescent="0.25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9679482.2599999998</v>
      </c>
      <c r="AY246" s="17">
        <f>SUM(AY247:AY255)</f>
        <v>8989975.6300000008</v>
      </c>
    </row>
    <row r="247" spans="1:51" x14ac:dyDescent="0.25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1454354.84</v>
      </c>
      <c r="AY247" s="20">
        <v>756638.98</v>
      </c>
    </row>
    <row r="248" spans="1:51" x14ac:dyDescent="0.25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1303982.57</v>
      </c>
      <c r="AY248" s="20">
        <v>885506.18</v>
      </c>
    </row>
    <row r="249" spans="1:51" x14ac:dyDescent="0.25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232932.2</v>
      </c>
      <c r="AY249" s="20">
        <v>138425.19</v>
      </c>
    </row>
    <row r="250" spans="1:51" x14ac:dyDescent="0.25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21645.02</v>
      </c>
      <c r="AY250" s="20">
        <v>209533.3</v>
      </c>
    </row>
    <row r="251" spans="1:51" x14ac:dyDescent="0.25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1885</v>
      </c>
      <c r="AY251" s="20">
        <v>7420</v>
      </c>
    </row>
    <row r="252" spans="1:51" x14ac:dyDescent="0.25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4676636.79</v>
      </c>
      <c r="AY252" s="20">
        <v>5337345.12</v>
      </c>
    </row>
    <row r="253" spans="1:51" x14ac:dyDescent="0.25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253625.49</v>
      </c>
      <c r="AY253" s="20">
        <v>59651.15</v>
      </c>
    </row>
    <row r="254" spans="1:51" x14ac:dyDescent="0.25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428365.13</v>
      </c>
      <c r="AY254" s="20">
        <v>65264.98</v>
      </c>
    </row>
    <row r="255" spans="1:51" x14ac:dyDescent="0.25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1306055.22</v>
      </c>
      <c r="AY255" s="20">
        <v>1530190.73</v>
      </c>
    </row>
    <row r="256" spans="1:51" x14ac:dyDescent="0.25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2707474.25</v>
      </c>
      <c r="AY256" s="17">
        <f>SUM(AY257:AY263)</f>
        <v>2559607.8699999996</v>
      </c>
    </row>
    <row r="257" spans="1:51" x14ac:dyDescent="0.25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521795.19</v>
      </c>
      <c r="AY257" s="20">
        <v>533010.25</v>
      </c>
    </row>
    <row r="258" spans="1:51" x14ac:dyDescent="0.25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163608.66</v>
      </c>
      <c r="AY258" s="20">
        <v>77667.59</v>
      </c>
    </row>
    <row r="259" spans="1:51" x14ac:dyDescent="0.25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1851786.88</v>
      </c>
      <c r="AY259" s="20">
        <v>1493425.29</v>
      </c>
    </row>
    <row r="260" spans="1:51" x14ac:dyDescent="0.25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82201.5</v>
      </c>
      <c r="AY260" s="20">
        <v>450173.73</v>
      </c>
    </row>
    <row r="261" spans="1:51" x14ac:dyDescent="0.25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88082.02</v>
      </c>
      <c r="AY262" s="20">
        <v>5331.01</v>
      </c>
    </row>
    <row r="263" spans="1:51" x14ac:dyDescent="0.25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9134852.5500000007</v>
      </c>
      <c r="AY264" s="17">
        <f>SUM(AY265:AY266)</f>
        <v>10373404.65</v>
      </c>
    </row>
    <row r="265" spans="1:51" x14ac:dyDescent="0.25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9134852.5500000007</v>
      </c>
      <c r="AY265" s="20">
        <v>10373404.65</v>
      </c>
    </row>
    <row r="266" spans="1:51" x14ac:dyDescent="0.25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271413.18</v>
      </c>
      <c r="AY267" s="17">
        <f>SUM(AY268:AY272)</f>
        <v>712750.94</v>
      </c>
    </row>
    <row r="268" spans="1:51" x14ac:dyDescent="0.25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13769.6</v>
      </c>
      <c r="AY268" s="20">
        <v>322548.15999999997</v>
      </c>
    </row>
    <row r="269" spans="1:51" x14ac:dyDescent="0.25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153221.22</v>
      </c>
      <c r="AY269" s="20">
        <v>211158.24</v>
      </c>
    </row>
    <row r="270" spans="1:51" x14ac:dyDescent="0.25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102450.36</v>
      </c>
      <c r="AY270" s="20">
        <v>178048.53</v>
      </c>
    </row>
    <row r="271" spans="1:51" x14ac:dyDescent="0.25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1972</v>
      </c>
      <c r="AY271" s="20">
        <v>996.01</v>
      </c>
    </row>
    <row r="272" spans="1:51" x14ac:dyDescent="0.25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56212.5</v>
      </c>
    </row>
    <row r="274" spans="1:51" x14ac:dyDescent="0.25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56212.5</v>
      </c>
    </row>
    <row r="275" spans="1:51" x14ac:dyDescent="0.25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2829898.1900000004</v>
      </c>
      <c r="AY277" s="17">
        <f>SUM(AY278:AY286)</f>
        <v>2105468.3859999999</v>
      </c>
    </row>
    <row r="278" spans="1:51" x14ac:dyDescent="0.25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374995.26</v>
      </c>
      <c r="AY278" s="20">
        <v>339768.75</v>
      </c>
    </row>
    <row r="279" spans="1:51" x14ac:dyDescent="0.25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49658.13</v>
      </c>
      <c r="AY279" s="20">
        <v>20740.47</v>
      </c>
    </row>
    <row r="280" spans="1:51" x14ac:dyDescent="0.25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10986.04</v>
      </c>
    </row>
    <row r="281" spans="1:51" x14ac:dyDescent="0.25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162151.15</v>
      </c>
      <c r="AY281" s="20">
        <v>85775.5</v>
      </c>
    </row>
    <row r="282" spans="1:51" x14ac:dyDescent="0.25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2900</v>
      </c>
    </row>
    <row r="283" spans="1:51" x14ac:dyDescent="0.25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1988041.04</v>
      </c>
      <c r="AY283" s="20">
        <v>1495963.17</v>
      </c>
    </row>
    <row r="284" spans="1:51" x14ac:dyDescent="0.25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11100</v>
      </c>
      <c r="AY284" s="20">
        <v>16609</v>
      </c>
    </row>
    <row r="285" spans="1:51" x14ac:dyDescent="0.25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215200.64000000001</v>
      </c>
      <c r="AY285" s="20">
        <v>132725.45600000001</v>
      </c>
    </row>
    <row r="286" spans="1:51" x14ac:dyDescent="0.25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28751.97</v>
      </c>
      <c r="AY286" s="20">
        <v>0</v>
      </c>
    </row>
    <row r="287" spans="1:51" x14ac:dyDescent="0.25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50633240.920000002</v>
      </c>
      <c r="AY287" s="15">
        <f>AY288+AY298+AY308+AY318+AY328+AY338+AY346+AY356+AY362</f>
        <v>37317782.280000001</v>
      </c>
    </row>
    <row r="288" spans="1:51" x14ac:dyDescent="0.25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13298265.220000001</v>
      </c>
      <c r="AY288" s="17">
        <v>12753734.289999999</v>
      </c>
    </row>
    <row r="289" spans="1:51" x14ac:dyDescent="0.25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13028329.34</v>
      </c>
      <c r="AY289" s="20">
        <v>12486609</v>
      </c>
    </row>
    <row r="290" spans="1:51" x14ac:dyDescent="0.25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5570.78</v>
      </c>
      <c r="AY290" s="20">
        <v>8292.65</v>
      </c>
    </row>
    <row r="291" spans="1:51" x14ac:dyDescent="0.25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121557.7</v>
      </c>
      <c r="AY292" s="20">
        <v>151786.84</v>
      </c>
    </row>
    <row r="293" spans="1:51" x14ac:dyDescent="0.25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200</v>
      </c>
    </row>
    <row r="294" spans="1:51" x14ac:dyDescent="0.25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81316</v>
      </c>
      <c r="AY294" s="20">
        <v>53766</v>
      </c>
    </row>
    <row r="295" spans="1:51" x14ac:dyDescent="0.25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61469.4</v>
      </c>
      <c r="AY295" s="20">
        <v>53030.8</v>
      </c>
    </row>
    <row r="296" spans="1:51" x14ac:dyDescent="0.25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22</v>
      </c>
      <c r="AY296" s="20">
        <v>49</v>
      </c>
    </row>
    <row r="297" spans="1:51" x14ac:dyDescent="0.25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3376325.5600000005</v>
      </c>
      <c r="AY298" s="17">
        <f>SUM(AY299:AY307)</f>
        <v>3318480.27</v>
      </c>
    </row>
    <row r="299" spans="1:51" x14ac:dyDescent="0.25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53500</v>
      </c>
      <c r="AY299" s="20">
        <v>25000</v>
      </c>
    </row>
    <row r="300" spans="1:51" x14ac:dyDescent="0.25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36363.449999999997</v>
      </c>
      <c r="AY300" s="20">
        <v>103794.06</v>
      </c>
    </row>
    <row r="301" spans="1:51" x14ac:dyDescent="0.25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1984174.5</v>
      </c>
      <c r="AY303" s="20">
        <v>1802409.45</v>
      </c>
    </row>
    <row r="304" spans="1:51" x14ac:dyDescent="0.25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143900</v>
      </c>
      <c r="AY304" s="20">
        <v>133597.84</v>
      </c>
    </row>
    <row r="305" spans="1:51" x14ac:dyDescent="0.25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1158387.6100000001</v>
      </c>
      <c r="AY307" s="20">
        <v>1253678.92</v>
      </c>
    </row>
    <row r="308" spans="1:51" x14ac:dyDescent="0.25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1200</v>
      </c>
      <c r="AY308" s="17">
        <f>SUM(AY309:AY317)</f>
        <v>329794.65999999997</v>
      </c>
    </row>
    <row r="309" spans="1:51" x14ac:dyDescent="0.25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310728</v>
      </c>
    </row>
    <row r="313" spans="1:51" x14ac:dyDescent="0.25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1200</v>
      </c>
      <c r="AY314" s="20">
        <v>0</v>
      </c>
    </row>
    <row r="315" spans="1:51" x14ac:dyDescent="0.25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19066.66</v>
      </c>
    </row>
    <row r="318" spans="1:51" x14ac:dyDescent="0.25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856251.51</v>
      </c>
      <c r="AY318" s="17">
        <f>SUM(AY319:AY327)</f>
        <v>701996.88</v>
      </c>
    </row>
    <row r="319" spans="1:51" x14ac:dyDescent="0.25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32520.6</v>
      </c>
      <c r="AY319" s="20">
        <v>29514.91</v>
      </c>
    </row>
    <row r="320" spans="1:51" x14ac:dyDescent="0.25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750650.15</v>
      </c>
      <c r="AY323" s="20">
        <v>662783.57999999996</v>
      </c>
    </row>
    <row r="324" spans="1:51" x14ac:dyDescent="0.25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73080.759999999995</v>
      </c>
      <c r="AY325" s="20">
        <v>9510.4699999999993</v>
      </c>
    </row>
    <row r="326" spans="1:51" x14ac:dyDescent="0.25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187.92</v>
      </c>
    </row>
    <row r="328" spans="1:51" x14ac:dyDescent="0.25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5262510.9700000007</v>
      </c>
      <c r="AY328" s="17">
        <f>SUM(AY329:AY337)</f>
        <v>5090204.51</v>
      </c>
    </row>
    <row r="329" spans="1:51" x14ac:dyDescent="0.25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3570072.7</v>
      </c>
      <c r="AY329" s="20">
        <v>3795176.9</v>
      </c>
    </row>
    <row r="330" spans="1:51" x14ac:dyDescent="0.25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1349</v>
      </c>
      <c r="AY330" s="20">
        <v>1797.84</v>
      </c>
    </row>
    <row r="331" spans="1:51" x14ac:dyDescent="0.25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8776</v>
      </c>
      <c r="AY331" s="20">
        <v>12414</v>
      </c>
    </row>
    <row r="332" spans="1:51" x14ac:dyDescent="0.25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25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1002927.26</v>
      </c>
      <c r="AY333" s="20">
        <v>784922.67</v>
      </c>
    </row>
    <row r="334" spans="1:51" x14ac:dyDescent="0.25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209755.57</v>
      </c>
      <c r="AY335" s="20">
        <v>172163.1</v>
      </c>
    </row>
    <row r="336" spans="1:51" x14ac:dyDescent="0.25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39987.96</v>
      </c>
      <c r="AY336" s="20">
        <v>0</v>
      </c>
    </row>
    <row r="337" spans="1:51" x14ac:dyDescent="0.25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429642.48</v>
      </c>
      <c r="AY337" s="20">
        <v>323730</v>
      </c>
    </row>
    <row r="338" spans="1:51" x14ac:dyDescent="0.25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377232</v>
      </c>
      <c r="AY338" s="17">
        <f>SUM(AY339:AY345)</f>
        <v>258572</v>
      </c>
    </row>
    <row r="339" spans="1:51" x14ac:dyDescent="0.25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123192</v>
      </c>
      <c r="AY339" s="20">
        <v>242912</v>
      </c>
    </row>
    <row r="340" spans="1:51" x14ac:dyDescent="0.25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15660</v>
      </c>
    </row>
    <row r="341" spans="1:51" x14ac:dyDescent="0.25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242440</v>
      </c>
      <c r="AY343" s="20">
        <v>0</v>
      </c>
    </row>
    <row r="344" spans="1:51" x14ac:dyDescent="0.25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11600</v>
      </c>
      <c r="AY344" s="20">
        <v>0</v>
      </c>
    </row>
    <row r="345" spans="1:51" x14ac:dyDescent="0.25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1652325.74</v>
      </c>
      <c r="AY346" s="17">
        <f>SUM(AY347:AY355)</f>
        <v>942053.34</v>
      </c>
    </row>
    <row r="347" spans="1:51" x14ac:dyDescent="0.25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32426.12</v>
      </c>
      <c r="AY347" s="20">
        <v>5154</v>
      </c>
    </row>
    <row r="348" spans="1:51" x14ac:dyDescent="0.25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39633.07</v>
      </c>
      <c r="AY348" s="20">
        <v>7245.5</v>
      </c>
    </row>
    <row r="349" spans="1:51" x14ac:dyDescent="0.25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1543886.22</v>
      </c>
      <c r="AY351" s="20">
        <v>827980.62</v>
      </c>
    </row>
    <row r="352" spans="1:51" x14ac:dyDescent="0.25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36380.33</v>
      </c>
      <c r="AY355" s="20">
        <v>101673.22</v>
      </c>
    </row>
    <row r="356" spans="1:51" x14ac:dyDescent="0.25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14480371.539999999</v>
      </c>
      <c r="AY356" s="17">
        <f>SUM(AY357:AY361)</f>
        <v>4257383.33</v>
      </c>
    </row>
    <row r="357" spans="1:51" x14ac:dyDescent="0.25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14480371.539999999</v>
      </c>
      <c r="AY358" s="20">
        <v>4257383.33</v>
      </c>
    </row>
    <row r="359" spans="1:51" x14ac:dyDescent="0.25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11328758.379999999</v>
      </c>
      <c r="AY362" s="17">
        <f>SUM(AY363:AY371)</f>
        <v>9665563</v>
      </c>
    </row>
    <row r="363" spans="1:51" x14ac:dyDescent="0.25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42539</v>
      </c>
      <c r="AY363" s="20">
        <v>0</v>
      </c>
    </row>
    <row r="364" spans="1:51" x14ac:dyDescent="0.25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6213099.5300000003</v>
      </c>
      <c r="AY364" s="20">
        <v>3560055.05</v>
      </c>
    </row>
    <row r="365" spans="1:51" x14ac:dyDescent="0.25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1560910.3</v>
      </c>
      <c r="AY366" s="20">
        <v>1764673.89</v>
      </c>
    </row>
    <row r="367" spans="1:51" x14ac:dyDescent="0.25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183692.09</v>
      </c>
      <c r="AY367" s="20">
        <v>108170</v>
      </c>
    </row>
    <row r="368" spans="1:51" x14ac:dyDescent="0.25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59168.5</v>
      </c>
      <c r="AY368" s="20">
        <v>38323.5</v>
      </c>
    </row>
    <row r="369" spans="1:51" x14ac:dyDescent="0.25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3269348.96</v>
      </c>
      <c r="AY371" s="20">
        <v>4194340.5599999996</v>
      </c>
    </row>
    <row r="372" spans="1:51" ht="15.75" x14ac:dyDescent="0.25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17171944.91</v>
      </c>
      <c r="AY372" s="13">
        <f>AY373+AY385+AY391+AY403+AY416+AY423+AY433+AY436+AY447</f>
        <v>15695895.209999999</v>
      </c>
    </row>
    <row r="373" spans="1:51" x14ac:dyDescent="0.25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6567725.1500000004</v>
      </c>
      <c r="AY385" s="15">
        <f>AY386+AY390</f>
        <v>6583272.0199999996</v>
      </c>
    </row>
    <row r="386" spans="1:51" x14ac:dyDescent="0.25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6567725.1500000004</v>
      </c>
      <c r="AY386" s="17">
        <f>SUM(AY387:AY389)</f>
        <v>6583272.0199999996</v>
      </c>
    </row>
    <row r="387" spans="1:51" x14ac:dyDescent="0.25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6567725.1500000004</v>
      </c>
      <c r="AY387" s="20">
        <v>6583272.0199999996</v>
      </c>
    </row>
    <row r="388" spans="1:51" x14ac:dyDescent="0.25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1239687.21</v>
      </c>
      <c r="AY391" s="15">
        <f>AY392+AY401</f>
        <v>1510901.84</v>
      </c>
    </row>
    <row r="392" spans="1:51" x14ac:dyDescent="0.25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1239687.21</v>
      </c>
      <c r="AY392" s="17">
        <f>SUM(AY393:AY400)</f>
        <v>1510901.84</v>
      </c>
    </row>
    <row r="393" spans="1:51" x14ac:dyDescent="0.25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1239687.21</v>
      </c>
      <c r="AY399" s="20">
        <v>1510901.84</v>
      </c>
    </row>
    <row r="400" spans="1:51" x14ac:dyDescent="0.25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6941687.6999999993</v>
      </c>
      <c r="AY403" s="15">
        <f>AY404+AY406+AY408+AY414</f>
        <v>5408052.7799999993</v>
      </c>
    </row>
    <row r="404" spans="1:51" x14ac:dyDescent="0.25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2346410.61</v>
      </c>
      <c r="AY404" s="17">
        <f>SUM(AY405)</f>
        <v>4651550.51</v>
      </c>
    </row>
    <row r="405" spans="1:51" x14ac:dyDescent="0.25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2346410.61</v>
      </c>
      <c r="AY405" s="20">
        <v>4651550.51</v>
      </c>
    </row>
    <row r="406" spans="1:51" x14ac:dyDescent="0.25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99248</v>
      </c>
      <c r="AY406" s="17">
        <f>SUM(AY407)</f>
        <v>100379</v>
      </c>
    </row>
    <row r="407" spans="1:51" x14ac:dyDescent="0.25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99248</v>
      </c>
      <c r="AY407" s="20">
        <v>100379</v>
      </c>
    </row>
    <row r="408" spans="1:51" x14ac:dyDescent="0.25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4496029.09</v>
      </c>
      <c r="AY408" s="17">
        <f>SUM(AY409:AY413)</f>
        <v>656123.27</v>
      </c>
    </row>
    <row r="409" spans="1:51" x14ac:dyDescent="0.25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635101.22</v>
      </c>
      <c r="AY409" s="20">
        <v>248797.13</v>
      </c>
    </row>
    <row r="410" spans="1:51" x14ac:dyDescent="0.25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3860927.87</v>
      </c>
      <c r="AY411" s="20">
        <v>407326.14</v>
      </c>
    </row>
    <row r="412" spans="1:51" x14ac:dyDescent="0.25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2422844.85</v>
      </c>
      <c r="AY416" s="15">
        <f>AY417+AY419+AY421</f>
        <v>2193668.5699999998</v>
      </c>
    </row>
    <row r="417" spans="1:51" x14ac:dyDescent="0.25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2422844.85</v>
      </c>
      <c r="AY417" s="17">
        <f>SUM(AY418)</f>
        <v>2193668.5699999998</v>
      </c>
    </row>
    <row r="418" spans="1:51" x14ac:dyDescent="0.25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2422844.85</v>
      </c>
      <c r="AY418" s="20">
        <v>2193668.5699999998</v>
      </c>
    </row>
    <row r="419" spans="1:51" x14ac:dyDescent="0.25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4185153.42</v>
      </c>
      <c r="AY477" s="13">
        <f>AY478+AY489+AY494+AY499+AY502</f>
        <v>3442230.37</v>
      </c>
    </row>
    <row r="478" spans="1:51" x14ac:dyDescent="0.25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4185153.42</v>
      </c>
      <c r="AY478" s="15">
        <f>AY479+AY483</f>
        <v>3442230.37</v>
      </c>
    </row>
    <row r="479" spans="1:51" x14ac:dyDescent="0.25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4185153.42</v>
      </c>
      <c r="AY479" s="17">
        <f>SUM(AY480:AY482)</f>
        <v>3442230.37</v>
      </c>
    </row>
    <row r="480" spans="1:51" x14ac:dyDescent="0.25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4185153.42</v>
      </c>
      <c r="AY480" s="20">
        <v>3442230.37</v>
      </c>
    </row>
    <row r="481" spans="1:51" x14ac:dyDescent="0.25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25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996</v>
      </c>
      <c r="B514" s="16" t="s">
        <v>997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1000</v>
      </c>
      <c r="B516" s="16" t="s">
        <v>1001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1020</v>
      </c>
      <c r="B526" s="21" t="s">
        <v>1021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SUM(AX527:AX535)</f>
        <v>0</v>
      </c>
      <c r="AY526" s="15">
        <f>SUM(AY527:AY535)</f>
        <v>0</v>
      </c>
    </row>
    <row r="527" spans="1:51" x14ac:dyDescent="0.25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25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25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75" x14ac:dyDescent="0.25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25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25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25">
      <c r="A539" s="29"/>
      <c r="B539" s="47" t="s">
        <v>1045</v>
      </c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30">
        <f>AX186+AX372+AX453+AX477+AX507+AX536</f>
        <v>161432612.03999996</v>
      </c>
      <c r="AY539" s="30">
        <f>AY186+AY372+AY453+AY477+AY507+AY536</f>
        <v>149235000.91600001</v>
      </c>
    </row>
    <row r="540" spans="1:51" ht="16.5" customHeight="1" thickBot="1" x14ac:dyDescent="0.35">
      <c r="B540" s="48" t="s">
        <v>1046</v>
      </c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31">
        <f>AX184-AX539</f>
        <v>33846494.820000023</v>
      </c>
      <c r="AY540" s="31">
        <f>AY184-AY539</f>
        <v>15115783.083999991</v>
      </c>
    </row>
    <row r="541" spans="1:51" ht="15.75" thickTop="1" x14ac:dyDescent="0.25"/>
    <row r="542" spans="1:51" ht="18.75" x14ac:dyDescent="0.3">
      <c r="B542" s="34" t="s">
        <v>1047</v>
      </c>
    </row>
    <row r="543" spans="1:51" x14ac:dyDescent="0.25">
      <c r="B543" s="1"/>
    </row>
    <row r="544" spans="1:51" x14ac:dyDescent="0.25">
      <c r="B544" s="1"/>
      <c r="AG544" s="44" t="s">
        <v>1055</v>
      </c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</row>
    <row r="545" spans="2:51" ht="8.25" customHeight="1" x14ac:dyDescent="0.25"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</row>
    <row r="546" spans="2:51" x14ac:dyDescent="0.25"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</row>
    <row r="547" spans="2:5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9" t="s">
        <v>1048</v>
      </c>
      <c r="AW547" s="49"/>
      <c r="AX547" s="49"/>
      <c r="AY547" s="49"/>
    </row>
    <row r="548" spans="2:5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50" t="s">
        <v>1051</v>
      </c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V548" s="50" t="s">
        <v>1052</v>
      </c>
      <c r="AW548" s="50"/>
      <c r="AX548" s="50"/>
      <c r="AY548" s="50"/>
    </row>
    <row r="549" spans="2:5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V549" s="51"/>
      <c r="AW549" s="51"/>
      <c r="AX549" s="51"/>
      <c r="AY549" s="51"/>
    </row>
    <row r="550" spans="2:51" ht="15.75" customHeight="1" x14ac:dyDescent="0.25">
      <c r="B550" s="35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 t="s">
        <v>1053</v>
      </c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V550" s="45" t="s">
        <v>1054</v>
      </c>
      <c r="AW550" s="45"/>
      <c r="AX550" s="45"/>
      <c r="AY550" s="45"/>
    </row>
    <row r="551" spans="2:51" ht="15" customHeight="1" x14ac:dyDescent="0.25">
      <c r="D551" s="37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S551" s="37"/>
      <c r="AV551" s="45"/>
      <c r="AW551" s="45"/>
      <c r="AX551" s="45"/>
      <c r="AY551" s="45"/>
    </row>
    <row r="552" spans="2:51" x14ac:dyDescent="0.25"/>
    <row r="557" spans="2:51" x14ac:dyDescent="0.25"/>
    <row r="558" spans="2:51" x14ac:dyDescent="0.25"/>
    <row r="559" spans="2:51" x14ac:dyDescent="0.25"/>
    <row r="560" spans="2:51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</sheetData>
  <sheetProtection algorithmName="SHA-512" hashValue="tdJ7Pe2V2iY87ekETJuehC9/WOvJcAyUYpeb/OqQGsGT7xqbTVf8VL0ZoIMHlGVPM2y49Cd7YssMjw1LaxOOuQ==" saltValue="yX+rRuQ6ZapLl2eKA4wuCw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2023-01-26T20:58:39Z</dcterms:created>
  <dcterms:modified xsi:type="dcterms:W3CDTF">2024-04-12T18:10:39Z</dcterms:modified>
</cp:coreProperties>
</file>