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4uflmMVcDLD1pnRIdh5SpCt/EGveeLR+aPDcAMVu7NPqmhGhWCYzwdCOqXqRfJ0eKvWyE1hdc+Z9jLEYz4qy2w==" workbookSaltValue="S1qY1Mub3TDP+IhReRyEiQ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H33" i="1" s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E66" i="1"/>
  <c r="E58" i="1"/>
  <c r="E52" i="1"/>
  <c r="E42" i="1"/>
  <c r="E26" i="1"/>
  <c r="E23" i="1"/>
  <c r="D70" i="1"/>
  <c r="E17" i="1"/>
  <c r="H66" i="1"/>
  <c r="F66" i="1"/>
  <c r="H58" i="1"/>
  <c r="H52" i="1"/>
  <c r="H42" i="1"/>
  <c r="E37" i="1"/>
  <c r="E33" i="1"/>
  <c r="H26" i="1"/>
  <c r="F23" i="1"/>
  <c r="H23" i="1"/>
  <c r="C70" i="1"/>
  <c r="H17" i="1"/>
  <c r="E7" i="1"/>
  <c r="H7" i="1"/>
  <c r="H70" i="1" l="1"/>
  <c r="F70" i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<sst xmlns="http://schemas.openxmlformats.org/spreadsheetml/2006/main" count="82" uniqueCount="79">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</sst>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workbookViewId="0">
      <selection activeCell="A2" sqref="A2:H2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7115000</v>
      </c>
      <c r="D7" s="6">
        <f>SUM(D8:D16)</f>
        <v>7399680.3899999997</v>
      </c>
      <c r="E7" s="6">
        <f>C7+D7</f>
        <v>14514680.390000001</v>
      </c>
      <c r="F7" s="6">
        <f>SUM(F8:F16)</f>
        <v>14001125.970000001</v>
      </c>
      <c r="G7" s="6">
        <f>SUM(G8:G16)</f>
        <v>14001125.970000001</v>
      </c>
      <c r="H7" s="6">
        <f>G7-C7</f>
        <v>6886125.9700000007</v>
      </c>
    </row>
    <row r="8" spans="1:8" ht="15" x14ac:dyDescent="0.25">
      <c r="A8" s="7"/>
      <c r="B8" s="8" t="s">
        <v>10</v>
      </c>
      <c r="C8" s="9">
        <v>51500</v>
      </c>
      <c r="D8" s="9">
        <v>413420</v>
      </c>
      <c r="E8" s="10">
        <f t="shared" ref="E8:F69" si="0">C8+D8</f>
        <v>464920</v>
      </c>
      <c r="F8" s="11">
        <v>417920</v>
      </c>
      <c r="G8" s="9">
        <v>417920</v>
      </c>
      <c r="H8" s="11">
        <f t="shared" ref="H8:H69" si="1">G8-C8</f>
        <v>366420</v>
      </c>
    </row>
    <row r="9" spans="1:8" ht="15" x14ac:dyDescent="0.25">
      <c r="A9" s="12"/>
      <c r="B9" s="8" t="s">
        <v>11</v>
      </c>
      <c r="C9" s="9">
        <v>6908000</v>
      </c>
      <c r="D9" s="9">
        <v>6892726.9199999999</v>
      </c>
      <c r="E9" s="10">
        <f t="shared" si="0"/>
        <v>13800726.92</v>
      </c>
      <c r="F9" s="11">
        <v>13334172.5</v>
      </c>
      <c r="G9" s="9">
        <v>13334172.5</v>
      </c>
      <c r="H9" s="11">
        <f t="shared" si="1"/>
        <v>6426172.5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155500</v>
      </c>
      <c r="D14" s="9">
        <v>93533.47</v>
      </c>
      <c r="E14" s="10">
        <f t="shared" si="0"/>
        <v>249033.47</v>
      </c>
      <c r="F14" s="11">
        <v>249033.47</v>
      </c>
      <c r="G14" s="9">
        <v>249033.47</v>
      </c>
      <c r="H14" s="11">
        <f t="shared" si="1"/>
        <v>93533.47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6500</v>
      </c>
      <c r="D23" s="15">
        <f>SUM(D24:D25)</f>
        <v>0</v>
      </c>
      <c r="E23" s="6">
        <f t="shared" si="0"/>
        <v>6500</v>
      </c>
      <c r="F23" s="15">
        <f>SUM(F24:F25)</f>
        <v>0</v>
      </c>
      <c r="G23" s="15">
        <f>SUM(G24:G25)</f>
        <v>0</v>
      </c>
      <c r="H23" s="15">
        <f t="shared" si="1"/>
        <v>-6500</v>
      </c>
    </row>
    <row r="24" spans="1:8" ht="15" x14ac:dyDescent="0.25">
      <c r="A24" s="7"/>
      <c r="B24" s="8" t="s">
        <v>26</v>
      </c>
      <c r="C24" s="16">
        <v>6500</v>
      </c>
      <c r="D24" s="9">
        <v>0</v>
      </c>
      <c r="E24" s="10">
        <f t="shared" si="0"/>
        <v>6500</v>
      </c>
      <c r="F24" s="11">
        <v>0</v>
      </c>
      <c r="G24" s="9">
        <v>0</v>
      </c>
      <c r="H24" s="11">
        <f t="shared" si="1"/>
        <v>-6500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14489050</v>
      </c>
      <c r="D26" s="15">
        <f>SUM(D27:D32)</f>
        <v>4034386.8899999997</v>
      </c>
      <c r="E26" s="6">
        <f t="shared" si="0"/>
        <v>18523436.890000001</v>
      </c>
      <c r="F26" s="15">
        <f>SUM(F27:F32)</f>
        <v>15740022.459999999</v>
      </c>
      <c r="G26" s="15">
        <f t="shared" ref="G26" si="3">SUM(G27:G32)</f>
        <v>15740022.459999999</v>
      </c>
      <c r="H26" s="15">
        <f t="shared" si="1"/>
        <v>1250972.459999999</v>
      </c>
    </row>
    <row r="27" spans="1:8" ht="15" x14ac:dyDescent="0.25">
      <c r="A27" s="7"/>
      <c r="B27" s="13" t="s">
        <v>29</v>
      </c>
      <c r="C27" s="16">
        <v>3987000</v>
      </c>
      <c r="D27" s="9">
        <v>405471.61</v>
      </c>
      <c r="E27" s="10">
        <f t="shared" si="0"/>
        <v>4392471.6100000003</v>
      </c>
      <c r="F27" s="11">
        <v>2181117.91</v>
      </c>
      <c r="G27" s="9">
        <v>2181117.91</v>
      </c>
      <c r="H27" s="11">
        <f t="shared" si="1"/>
        <v>-1805882.0899999999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10253300</v>
      </c>
      <c r="D29" s="9">
        <v>2560926.09</v>
      </c>
      <c r="E29" s="10">
        <f t="shared" si="0"/>
        <v>12814226.09</v>
      </c>
      <c r="F29" s="11">
        <v>12290034.699999999</v>
      </c>
      <c r="G29" s="9">
        <v>12290034.699999999</v>
      </c>
      <c r="H29" s="11">
        <f t="shared" si="1"/>
        <v>2036734.6999999993</v>
      </c>
    </row>
    <row r="30" spans="1:8" ht="15" x14ac:dyDescent="0.25">
      <c r="A30" s="12"/>
      <c r="B30" s="13" t="s">
        <v>32</v>
      </c>
      <c r="C30" s="16">
        <v>57250</v>
      </c>
      <c r="D30" s="9">
        <v>0</v>
      </c>
      <c r="E30" s="10">
        <f t="shared" si="0"/>
        <v>57250</v>
      </c>
      <c r="F30" s="11">
        <v>9380.66</v>
      </c>
      <c r="G30" s="9">
        <v>9380.66</v>
      </c>
      <c r="H30" s="11">
        <f t="shared" si="1"/>
        <v>-47869.34</v>
      </c>
    </row>
    <row r="31" spans="1:8" ht="15" x14ac:dyDescent="0.25">
      <c r="A31" s="12"/>
      <c r="B31" s="13" t="s">
        <v>16</v>
      </c>
      <c r="C31" s="16">
        <v>191500</v>
      </c>
      <c r="D31" s="9">
        <v>1067989.19</v>
      </c>
      <c r="E31" s="10">
        <f t="shared" si="0"/>
        <v>1259489.19</v>
      </c>
      <c r="F31" s="11">
        <v>1259489.19</v>
      </c>
      <c r="G31" s="9">
        <v>1259489.19</v>
      </c>
      <c r="H31" s="11">
        <f t="shared" si="1"/>
        <v>1067989.19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1810000</v>
      </c>
      <c r="D33" s="15">
        <f>SUM(D34:D36)</f>
        <v>2418606.25</v>
      </c>
      <c r="E33" s="6">
        <f t="shared" si="0"/>
        <v>4228606.25</v>
      </c>
      <c r="F33" s="15">
        <f>SUM(F34:F36)</f>
        <v>2725785.75</v>
      </c>
      <c r="G33" s="15">
        <f t="shared" ref="G33" si="4">SUM(G34:G36)</f>
        <v>2725785.75</v>
      </c>
      <c r="H33" s="15">
        <f t="shared" si="1"/>
        <v>915785.75</v>
      </c>
    </row>
    <row r="34" spans="1:8" ht="15" x14ac:dyDescent="0.25">
      <c r="A34" s="7"/>
      <c r="B34" s="8" t="s">
        <v>34</v>
      </c>
      <c r="C34" s="16">
        <v>1810000</v>
      </c>
      <c r="D34" s="9">
        <v>2418606.25</v>
      </c>
      <c r="E34" s="10">
        <f t="shared" si="0"/>
        <v>4228606.25</v>
      </c>
      <c r="F34" s="11">
        <v>2725785.75</v>
      </c>
      <c r="G34" s="9">
        <v>2725785.75</v>
      </c>
      <c r="H34" s="11">
        <f t="shared" si="1"/>
        <v>915785.75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1002300</v>
      </c>
      <c r="D37" s="15">
        <f>SUM(D38:D41)</f>
        <v>0</v>
      </c>
      <c r="E37" s="6">
        <f t="shared" si="0"/>
        <v>1002300</v>
      </c>
      <c r="F37" s="15">
        <f>SUM(F38:F41)</f>
        <v>585665.31999999995</v>
      </c>
      <c r="G37" s="15">
        <f t="shared" ref="G37" si="5">SUM(G38:G41)</f>
        <v>585665.31999999995</v>
      </c>
      <c r="H37" s="15">
        <f t="shared" si="1"/>
        <v>-416634.68000000005</v>
      </c>
    </row>
    <row r="38" spans="1:8" ht="15" x14ac:dyDescent="0.25">
      <c r="A38" s="7"/>
      <c r="B38" s="8" t="s">
        <v>37</v>
      </c>
      <c r="C38" s="16">
        <v>1002300</v>
      </c>
      <c r="D38" s="9">
        <v>0</v>
      </c>
      <c r="E38" s="10">
        <f t="shared" si="0"/>
        <v>1002300</v>
      </c>
      <c r="F38" s="11">
        <v>585665.31999999995</v>
      </c>
      <c r="G38" s="9">
        <v>585665.31999999995</v>
      </c>
      <c r="H38" s="11">
        <f t="shared" si="1"/>
        <v>-416634.68000000005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88087982</v>
      </c>
      <c r="D52" s="15">
        <f>SUM(D53:D57)</f>
        <v>24531955.98</v>
      </c>
      <c r="E52" s="6">
        <f t="shared" si="0"/>
        <v>112619937.98</v>
      </c>
      <c r="F52" s="15">
        <f>SUM(F53:F57)</f>
        <v>108270327.98</v>
      </c>
      <c r="G52" s="15">
        <f t="shared" ref="G52" si="7">SUM(G53:G57)</f>
        <v>108270327.98</v>
      </c>
      <c r="H52" s="15">
        <f t="shared" si="1"/>
        <v>20182345.980000004</v>
      </c>
    </row>
    <row r="53" spans="1:8" ht="15" x14ac:dyDescent="0.25">
      <c r="A53" s="7"/>
      <c r="B53" s="8" t="s">
        <v>52</v>
      </c>
      <c r="C53" s="16">
        <v>56603250</v>
      </c>
      <c r="D53" s="9">
        <v>13711422.310000001</v>
      </c>
      <c r="E53" s="10">
        <f t="shared" si="0"/>
        <v>70314672.310000002</v>
      </c>
      <c r="F53" s="11">
        <v>70314672.310000002</v>
      </c>
      <c r="G53" s="9">
        <v>70314672.310000002</v>
      </c>
      <c r="H53" s="11">
        <f t="shared" si="1"/>
        <v>13711422.310000002</v>
      </c>
    </row>
    <row r="54" spans="1:8" ht="15" x14ac:dyDescent="0.25">
      <c r="A54" s="18"/>
      <c r="B54" s="8" t="s">
        <v>53</v>
      </c>
      <c r="C54" s="16">
        <v>31484732</v>
      </c>
      <c r="D54" s="9">
        <v>2121313.67</v>
      </c>
      <c r="E54" s="10">
        <f t="shared" si="0"/>
        <v>33606045.670000002</v>
      </c>
      <c r="F54" s="11">
        <v>33606045.670000002</v>
      </c>
      <c r="G54" s="9">
        <v>33606045.670000002</v>
      </c>
      <c r="H54" s="11">
        <f t="shared" si="1"/>
        <v>2121313.6700000018</v>
      </c>
    </row>
    <row r="55" spans="1:8" ht="15" x14ac:dyDescent="0.25">
      <c r="A55" s="18"/>
      <c r="B55" s="8" t="s">
        <v>54</v>
      </c>
      <c r="C55" s="16">
        <v>0</v>
      </c>
      <c r="D55" s="9">
        <v>8699220</v>
      </c>
      <c r="E55" s="10">
        <f t="shared" si="0"/>
        <v>8699220</v>
      </c>
      <c r="F55" s="11">
        <v>4349610</v>
      </c>
      <c r="G55" s="9">
        <v>4349610</v>
      </c>
      <c r="H55" s="11">
        <f t="shared" si="1"/>
        <v>4349610</v>
      </c>
    </row>
    <row r="56" spans="1:8" ht="15" x14ac:dyDescent="0.2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112510832</v>
      </c>
      <c r="D70" s="24">
        <f>SUM(D7+D17+D23+D26+D33+D37+D52+D58+D66+D42)</f>
        <v>38384629.509999998</v>
      </c>
      <c r="E70" s="24">
        <f t="shared" ref="E70" si="9">C70+D70</f>
        <v>150895461.50999999</v>
      </c>
      <c r="F70" s="24">
        <f>SUM(F7+F17+F23+F26+F33+F37+F52+F58+F66+F42)</f>
        <v>141322927.48000002</v>
      </c>
      <c r="G70" s="24">
        <f t="shared" ref="G70" si="10">SUM(G7+G17+G23+G26+G33+G37+G52+G58+G66+G42)</f>
        <v>141322927.48000002</v>
      </c>
      <c r="H70" s="48">
        <f>IF(C70&gt;G70,0,(G70-C70))</f>
        <v>28812095.480000019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algorithmName="SHA-512" hashValue="dyY7ovZDpRQ+L/7LYmhhUA2tiGxaqch99b4kz2rW+tPGmSM7R2sPP9TZ2JkldIYvhsHvGM7XREVTNVDibOe9SA==" saltValue="SANEpvXL8ddxF0K2+uDOeA==" spinCount="100000" sheet="1" objects="1" scenario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2020-12-02T19:52:12Z</cp:lastPrinted>
  <dcterms:created xsi:type="dcterms:W3CDTF">2020-06-29T16:40:33Z</dcterms:created>
  <dcterms:modified xsi:type="dcterms:W3CDTF">2021-04-30T16:04:00Z</dcterms:modified>
</cp:coreProperties>
</file>