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4A334886-5B01-4678-A71E-8E095DA2FE42}" xr6:coauthVersionLast="47" xr6:coauthVersionMax="47" xr10:uidLastSave="{00000000-0000-0000-0000-000000000000}"/>
  <workbookProtection workbookAlgorithmName="SHA-512" workbookHashValue="RIVLD4GL/5svIfCVYLq6Vuc9UZH8NFHFvx53NjsQrOsQZ8hKONp7kKApPm3ExUKmoC9iRUCpALA8vUdQvmPgow==" workbookSaltValue="PjktinKAAUBorZJM0tC52w==" workbookSpinCount="100000" lockStructure="1"/>
  <bookViews>
    <workbookView xWindow="7200" yWindow="4215" windowWidth="21600" windowHeight="11385" xr2:uid="{00000000-000D-0000-FFFF-FFFF00000000}"/>
  </bookViews>
  <sheets>
    <sheet name="F6" sheetId="1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OLE_LINK13" localSheetId="0">'F6'!$B$32</definedName>
    <definedName name="Print_Titles" localSheetId="0">'F6'!$1:$5</definedName>
    <definedName name="Tipo">[1]Listas!$V$3:$V$4</definedName>
    <definedName name="_xlnm.Print_Titles" localSheetId="0">'F6'!$1:$5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541" i="1" l="1"/>
  <c r="AX540" i="1" s="1"/>
  <c r="AY541" i="1"/>
  <c r="AY540" i="1" s="1"/>
  <c r="AY528" i="1"/>
  <c r="AX528" i="1"/>
  <c r="AY526" i="1"/>
  <c r="AX526" i="1"/>
  <c r="AY520" i="1"/>
  <c r="AX517" i="1"/>
  <c r="AY517" i="1"/>
  <c r="AY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Y490" i="1"/>
  <c r="AX490" i="1"/>
  <c r="AY483" i="1"/>
  <c r="AY479" i="1"/>
  <c r="AY474" i="1"/>
  <c r="AX474" i="1"/>
  <c r="AY472" i="1"/>
  <c r="AX472" i="1"/>
  <c r="AY469" i="1"/>
  <c r="AY463" i="1" s="1"/>
  <c r="AX469" i="1"/>
  <c r="AX463" i="1" s="1"/>
  <c r="AX459" i="1"/>
  <c r="AY451" i="1"/>
  <c r="AX451" i="1"/>
  <c r="AY445" i="1"/>
  <c r="AX445" i="1"/>
  <c r="AY443" i="1"/>
  <c r="AX443" i="1"/>
  <c r="AY441" i="1"/>
  <c r="AX441" i="1"/>
  <c r="AY439" i="1"/>
  <c r="AX439" i="1"/>
  <c r="AY437" i="1"/>
  <c r="AX437" i="1"/>
  <c r="AY434" i="1"/>
  <c r="AY433" i="1" s="1"/>
  <c r="AX434" i="1"/>
  <c r="AX433" i="1" s="1"/>
  <c r="AY428" i="1"/>
  <c r="AY424" i="1"/>
  <c r="AY421" i="1"/>
  <c r="AX421" i="1"/>
  <c r="AY419" i="1"/>
  <c r="AX419" i="1"/>
  <c r="AY417" i="1"/>
  <c r="AX417" i="1"/>
  <c r="AX416" i="1" s="1"/>
  <c r="AX414" i="1"/>
  <c r="AY414" i="1"/>
  <c r="AY408" i="1"/>
  <c r="AY406" i="1"/>
  <c r="AX406" i="1"/>
  <c r="AY404" i="1"/>
  <c r="AX404" i="1"/>
  <c r="AY401" i="1"/>
  <c r="AX401" i="1"/>
  <c r="AY392" i="1"/>
  <c r="AY362" i="1"/>
  <c r="AY356" i="1"/>
  <c r="AX356" i="1"/>
  <c r="AY346" i="1"/>
  <c r="AY338" i="1"/>
  <c r="AY318" i="1"/>
  <c r="AX308" i="1"/>
  <c r="AY298" i="1"/>
  <c r="AX277" i="1"/>
  <c r="AX273" i="1"/>
  <c r="AY267" i="1"/>
  <c r="AY264" i="1"/>
  <c r="AY256" i="1"/>
  <c r="AY246" i="1"/>
  <c r="AX246" i="1"/>
  <c r="AY236" i="1"/>
  <c r="AY232" i="1"/>
  <c r="AX232" i="1"/>
  <c r="AY223" i="1"/>
  <c r="AY212" i="1"/>
  <c r="AX207" i="1"/>
  <c r="AX193" i="1"/>
  <c r="AY188" i="1"/>
  <c r="AX175" i="1"/>
  <c r="AY173" i="1"/>
  <c r="AX173" i="1"/>
  <c r="AY171" i="1"/>
  <c r="AX171" i="1"/>
  <c r="AY165" i="1"/>
  <c r="AX165" i="1"/>
  <c r="AX162" i="1"/>
  <c r="AY159" i="1"/>
  <c r="AX159" i="1"/>
  <c r="AY156" i="1"/>
  <c r="AX156" i="1"/>
  <c r="AY153" i="1"/>
  <c r="AX153" i="1"/>
  <c r="AY150" i="1"/>
  <c r="AX150" i="1"/>
  <c r="AY146" i="1"/>
  <c r="AY140" i="1"/>
  <c r="AX135" i="1"/>
  <c r="AY135" i="1"/>
  <c r="AY132" i="1"/>
  <c r="AX132" i="1"/>
  <c r="AX119" i="1"/>
  <c r="AY114" i="1"/>
  <c r="AX114" i="1"/>
  <c r="AX111" i="1"/>
  <c r="AY111" i="1"/>
  <c r="AY106" i="1"/>
  <c r="AX106" i="1"/>
  <c r="AY103" i="1"/>
  <c r="AX103" i="1"/>
  <c r="AY100" i="1"/>
  <c r="AX100" i="1"/>
  <c r="AY91" i="1"/>
  <c r="AX91" i="1"/>
  <c r="AX89" i="1"/>
  <c r="AY89" i="1"/>
  <c r="AY87" i="1"/>
  <c r="AX87" i="1"/>
  <c r="AY85" i="1"/>
  <c r="AX85" i="1"/>
  <c r="AY83" i="1"/>
  <c r="AX83" i="1"/>
  <c r="AY78" i="1"/>
  <c r="AX78" i="1"/>
  <c r="AX73" i="1"/>
  <c r="AY70" i="1"/>
  <c r="AX70" i="1"/>
  <c r="AY68" i="1"/>
  <c r="AX68" i="1"/>
  <c r="AY62" i="1"/>
  <c r="AX47" i="1"/>
  <c r="AY47" i="1"/>
  <c r="AY41" i="1"/>
  <c r="AY38" i="1"/>
  <c r="AX38" i="1"/>
  <c r="AX36" i="1"/>
  <c r="AY36" i="1"/>
  <c r="AY29" i="1"/>
  <c r="AX29" i="1"/>
  <c r="AY27" i="1"/>
  <c r="AX27" i="1"/>
  <c r="AY25" i="1"/>
  <c r="AX25" i="1"/>
  <c r="AY11" i="1"/>
  <c r="AX11" i="1"/>
  <c r="AY9" i="1"/>
  <c r="AX9" i="1"/>
  <c r="AX494" i="1" l="1"/>
  <c r="AY423" i="1"/>
  <c r="AX35" i="1"/>
  <c r="AX436" i="1"/>
  <c r="AY40" i="1"/>
  <c r="AY102" i="1"/>
  <c r="AY149" i="1"/>
  <c r="AY403" i="1"/>
  <c r="AY198" i="1"/>
  <c r="AX94" i="1"/>
  <c r="AX81" i="1" s="1"/>
  <c r="AX198" i="1"/>
  <c r="AY277" i="1"/>
  <c r="AX298" i="1"/>
  <c r="AX346" i="1"/>
  <c r="AX392" i="1"/>
  <c r="AX391" i="1" s="1"/>
  <c r="AY459" i="1"/>
  <c r="AX471" i="1"/>
  <c r="AY502" i="1"/>
  <c r="AX530" i="1"/>
  <c r="AY478" i="1"/>
  <c r="AY494" i="1"/>
  <c r="AY162" i="1"/>
  <c r="AX264" i="1"/>
  <c r="AY273" i="1"/>
  <c r="AY308" i="1"/>
  <c r="AX386" i="1"/>
  <c r="AX385" i="1" s="1"/>
  <c r="AX428" i="1"/>
  <c r="AX455" i="1"/>
  <c r="AX454" i="1" s="1"/>
  <c r="AY471" i="1"/>
  <c r="AX483" i="1"/>
  <c r="AX489" i="1"/>
  <c r="AX149" i="1"/>
  <c r="AX338" i="1"/>
  <c r="AY386" i="1"/>
  <c r="AY385" i="1" s="1"/>
  <c r="AX424" i="1"/>
  <c r="AY455" i="1"/>
  <c r="AX479" i="1"/>
  <c r="AX62" i="1"/>
  <c r="AX188" i="1"/>
  <c r="AX256" i="1"/>
  <c r="AX328" i="1"/>
  <c r="AX362" i="1"/>
  <c r="AX408" i="1"/>
  <c r="AX403" i="1" s="1"/>
  <c r="AX448" i="1"/>
  <c r="AX447" i="1" s="1"/>
  <c r="AX520" i="1"/>
  <c r="AY530" i="1"/>
  <c r="AY507" i="1" s="1"/>
  <c r="AY119" i="1"/>
  <c r="AY118" i="1" s="1"/>
  <c r="AX19" i="1"/>
  <c r="AY73" i="1"/>
  <c r="AY72" i="1" s="1"/>
  <c r="AX502" i="1"/>
  <c r="AX161" i="1"/>
  <c r="AY19" i="1"/>
  <c r="AY8" i="1" s="1"/>
  <c r="AX41" i="1"/>
  <c r="AX146" i="1"/>
  <c r="AX118" i="1" s="1"/>
  <c r="AY175" i="1"/>
  <c r="AY193" i="1"/>
  <c r="AY207" i="1"/>
  <c r="AX212" i="1"/>
  <c r="AX223" i="1"/>
  <c r="AX236" i="1"/>
  <c r="AX267" i="1"/>
  <c r="AX318" i="1"/>
  <c r="AX374" i="1"/>
  <c r="AX373" i="1" s="1"/>
  <c r="AY94" i="1"/>
  <c r="AY81" i="1" s="1"/>
  <c r="AY35" i="1"/>
  <c r="AX140" i="1"/>
  <c r="AY328" i="1"/>
  <c r="AY374" i="1"/>
  <c r="AY373" i="1" s="1"/>
  <c r="AY448" i="1"/>
  <c r="AY447" i="1" s="1"/>
  <c r="AX508" i="1"/>
  <c r="AX8" i="1"/>
  <c r="AX102" i="1"/>
  <c r="AY489" i="1"/>
  <c r="AX72" i="1"/>
  <c r="AY416" i="1"/>
  <c r="AY287" i="1"/>
  <c r="AY391" i="1"/>
  <c r="AY436" i="1"/>
  <c r="AX507" i="1" l="1"/>
  <c r="AY454" i="1"/>
  <c r="AY453" i="1" s="1"/>
  <c r="AX287" i="1"/>
  <c r="AX117" i="1"/>
  <c r="AY477" i="1"/>
  <c r="AX453" i="1"/>
  <c r="AX187" i="1"/>
  <c r="AY222" i="1"/>
  <c r="AY187" i="1"/>
  <c r="AY161" i="1"/>
  <c r="AY117" i="1"/>
  <c r="AX40" i="1"/>
  <c r="AX7" i="1" s="1"/>
  <c r="AX184" i="1" s="1"/>
  <c r="AX478" i="1"/>
  <c r="AX477" i="1" s="1"/>
  <c r="AY372" i="1"/>
  <c r="AX222" i="1"/>
  <c r="AX423" i="1"/>
  <c r="AX372" i="1" s="1"/>
  <c r="AY7" i="1"/>
  <c r="AY186" i="1" l="1"/>
  <c r="AY543" i="1" s="1"/>
  <c r="AX186" i="1"/>
  <c r="AX543" i="1" s="1"/>
  <c r="AX544" i="1" s="1"/>
  <c r="AY184" i="1"/>
  <c r="AY544" i="1" l="1"/>
</calcChain>
</file>

<file path=xl/sharedStrings.xml><?xml version="1.0" encoding="utf-8"?>
<sst xmlns="http://schemas.openxmlformats.org/spreadsheetml/2006/main" count="1086" uniqueCount="1067">
  <si>
    <t>ESTADO DE ACTIVIDADES</t>
  </si>
  <si>
    <t>CTA.</t>
  </si>
  <si>
    <t>CONCEPTO</t>
  </si>
  <si>
    <t>2022</t>
  </si>
  <si>
    <t>2021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</si>
  <si>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</si>
  <si>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</si>
  <si>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</si>
  <si>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</si>
  <si>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</si>
  <si>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</si>
  <si>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</si>
  <si>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</si>
  <si>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</si>
  <si>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</si>
  <si>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</si>
  <si>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</si>
  <si>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</si>
  <si>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</si>
  <si>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</si>
  <si>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</si>
  <si>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</si>
  <si>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</si>
  <si>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</si>
  <si>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</si>
  <si>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</si>
  <si>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</si>
  <si>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</si>
  <si>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</si>
  <si>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</si>
  <si>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</si>
  <si>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</si>
  <si>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</si>
  <si>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</si>
  <si>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</si>
  <si>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</si>
  <si>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</si>
  <si>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</si>
  <si>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</si>
  <si>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</si>
  <si>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</si>
  <si>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</si>
  <si>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</si>
  <si>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</si>
  <si>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</si>
  <si>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</si>
  <si>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</si>
  <si>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</si>
  <si>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</si>
  <si>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</si>
  <si>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</si>
  <si>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</si>
  <si>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</si>
  <si>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</si>
  <si>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</si>
  <si>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</si>
  <si>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</si>
  <si>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</si>
  <si>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</si>
  <si>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</si>
  <si>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</si>
  <si>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</si>
  <si>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</si>
  <si>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</si>
  <si>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</si>
  <si>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</si>
  <si>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</si>
  <si>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</si>
  <si>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</si>
  <si>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</si>
  <si>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</si>
  <si>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</si>
  <si>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</si>
  <si>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</si>
  <si>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</si>
  <si>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</si>
  <si>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</si>
  <si>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</si>
  <si>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</si>
  <si>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</si>
  <si>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</si>
  <si>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</si>
  <si>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</si>
  <si>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</si>
  <si>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</si>
  <si>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</si>
  <si>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</si>
  <si>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</si>
  <si>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</si>
  <si>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</si>
  <si>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</si>
  <si>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</si>
  <si>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</si>
  <si>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</si>
  <si>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</si>
  <si>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</si>
  <si>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</si>
  <si>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</si>
  <si>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</si>
  <si>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</si>
  <si>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</si>
  <si>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</si>
  <si>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</si>
  <si>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</si>
  <si>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</si>
  <si>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</si>
  <si>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</si>
  <si>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</si>
  <si>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</si>
  <si>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</si>
  <si>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</si>
  <si>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</si>
  <si>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</si>
  <si>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</si>
  <si>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</si>
  <si>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</si>
  <si>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</si>
  <si>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</si>
  <si>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</si>
  <si>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</si>
  <si>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</si>
  <si>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</si>
  <si>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</si>
  <si>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</si>
  <si>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</si>
  <si>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</si>
  <si>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</si>
  <si>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</si>
  <si>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</si>
  <si>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</si>
  <si>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</si>
  <si>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</si>
  <si>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</si>
  <si>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</si>
  <si>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</si>
  <si>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</si>
  <si>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</si>
  <si>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</si>
  <si>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</si>
  <si>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</si>
  <si>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</si>
  <si>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</si>
  <si>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</si>
  <si>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</si>
  <si>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</si>
  <si>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</si>
  <si>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</si>
  <si>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</si>
  <si>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</si>
  <si>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</si>
  <si>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</si>
  <si>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</si>
  <si>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</si>
  <si>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</si>
  <si>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</si>
  <si>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</si>
  <si>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</si>
  <si>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</si>
  <si>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</si>
  <si>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</si>
  <si>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</si>
  <si>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</si>
  <si>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</si>
  <si>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</si>
  <si>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</si>
  <si>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</si>
  <si>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</si>
  <si>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</si>
  <si>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</si>
  <si>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</si>
  <si>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</si>
  <si>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</si>
  <si>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</si>
  <si>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</si>
  <si>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</si>
  <si>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</si>
  <si>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</si>
  <si>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</si>
  <si>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</si>
  <si>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</si>
  <si>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</si>
  <si>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</si>
  <si>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</si>
  <si>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</si>
  <si>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</si>
  <si>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</si>
  <si>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</si>
  <si>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</si>
  <si>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</si>
  <si>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</si>
  <si>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</si>
  <si>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</si>
  <si>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</si>
  <si>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</si>
  <si>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</si>
  <si>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</si>
  <si>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</si>
  <si>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</si>
  <si>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</si>
  <si>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</si>
  <si>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</si>
  <si>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</si>
  <si>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</si>
  <si>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</si>
  <si>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</si>
  <si>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</si>
  <si>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</si>
  <si>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</si>
  <si>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</si>
  <si>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</si>
  <si>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</si>
  <si>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</si>
  <si>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</si>
  <si>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</si>
  <si>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</si>
  <si>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</si>
  <si>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</si>
  <si>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</si>
  <si>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</si>
  <si>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</si>
  <si>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</si>
  <si>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</si>
  <si>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</si>
  <si>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</si>
  <si>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</si>
  <si>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</si>
  <si>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</si>
  <si>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</si>
  <si>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</si>
  <si>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</si>
  <si>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</si>
  <si>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</si>
  <si>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</si>
  <si>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</si>
  <si>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</si>
  <si>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</si>
  <si>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</si>
  <si>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</si>
  <si>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</si>
  <si>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</si>
  <si>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</si>
  <si>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</si>
  <si>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</si>
  <si>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</si>
  <si>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</si>
  <si>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</si>
  <si>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</si>
  <si>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</si>
  <si>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</si>
  <si>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</si>
  <si>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</si>
  <si>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</si>
  <si>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</si>
  <si>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</si>
  <si>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</si>
  <si>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</si>
  <si>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</si>
  <si>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</si>
  <si>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</si>
  <si>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</si>
  <si>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</si>
  <si>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</si>
  <si>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</si>
  <si>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</si>
  <si>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</si>
  <si>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</si>
  <si>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</si>
  <si>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</si>
  <si>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</si>
  <si>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</si>
  <si>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</si>
  <si>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</si>
  <si>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</si>
  <si>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</si>
  <si>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</si>
  <si>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</si>
  <si>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</si>
  <si>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</si>
  <si>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</si>
  <si>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</si>
  <si>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</si>
  <si>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</si>
  <si>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</si>
  <si>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</si>
  <si>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</si>
  <si>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>42230-12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</si>
  <si>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</si>
  <si>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</si>
  <si>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</si>
  <si>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</si>
  <si>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</si>
  <si>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</si>
  <si>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</si>
  <si>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</si>
  <si>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</si>
  <si>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</si>
  <si>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</si>
  <si>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</si>
  <si>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</si>
  <si>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</si>
  <si>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</si>
  <si>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</si>
  <si>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</si>
  <si>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</si>
  <si>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</si>
  <si>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</si>
  <si>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</si>
  <si>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</si>
  <si>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</si>
  <si>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</si>
  <si>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</si>
  <si>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</si>
  <si>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</si>
  <si>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</si>
  <si>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</si>
  <si>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</si>
  <si>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</si>
  <si>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</si>
  <si>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</si>
  <si>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</si>
  <si>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</si>
  <si>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</si>
  <si>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</si>
  <si>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</si>
  <si>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</si>
  <si>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</si>
  <si>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</si>
  <si>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</si>
  <si>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</si>
  <si>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</si>
  <si>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</si>
  <si>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</si>
  <si>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</si>
  <si>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</si>
  <si>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</si>
  <si>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</si>
  <si>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</si>
  <si>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</si>
  <si>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</si>
  <si>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</si>
  <si>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</si>
  <si>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</si>
  <si>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</si>
  <si>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</si>
  <si>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</si>
  <si>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</si>
  <si>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</si>
  <si>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</si>
  <si>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</si>
  <si>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</si>
  <si>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</si>
  <si>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</si>
  <si>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</si>
  <si>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</si>
  <si>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</si>
  <si>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</si>
  <si>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</si>
  <si>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</si>
  <si>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</si>
  <si>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</si>
  <si>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</si>
  <si>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</si>
  <si>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</si>
  <si>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</si>
  <si>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</si>
  <si>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</si>
  <si>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</si>
  <si>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</si>
  <si>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</si>
  <si>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</si>
  <si>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</si>
  <si>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</si>
  <si>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</si>
  <si>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</si>
  <si>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</si>
  <si>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</si>
  <si>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</si>
  <si>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</si>
  <si>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</si>
  <si>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</si>
  <si>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</si>
  <si>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</si>
  <si>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</si>
  <si>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</si>
  <si>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</si>
  <si>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</si>
  <si>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</si>
  <si>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</si>
  <si>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</si>
  <si>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</si>
  <si>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</si>
  <si>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</si>
  <si>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</si>
  <si>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</si>
  <si>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</si>
  <si>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</si>
  <si>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</si>
  <si>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</si>
  <si>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</si>
  <si>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</si>
  <si>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</si>
  <si>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</si>
  <si>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</si>
  <si>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</si>
  <si>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</si>
  <si>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</si>
  <si>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</si>
  <si>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</si>
  <si>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</si>
  <si>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</si>
  <si>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</si>
  <si>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</si>
  <si>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</si>
  <si>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</si>
  <si>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</si>
  <si>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</si>
  <si>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</si>
  <si>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</si>
  <si>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</si>
  <si>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</si>
  <si>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</si>
  <si>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</si>
  <si>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</si>
  <si>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</si>
  <si>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</si>
  <si>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</si>
  <si>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</si>
  <si>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</si>
  <si>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</si>
  <si>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</si>
  <si>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</si>
  <si>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</si>
  <si>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</si>
  <si>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</si>
  <si>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</si>
  <si>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</si>
  <si>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</si>
  <si>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</si>
  <si>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</si>
  <si>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</si>
  <si>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</si>
  <si>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</si>
  <si>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</si>
  <si>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</si>
  <si>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</si>
  <si>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</si>
  <si>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</si>
  <si>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</si>
  <si>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</si>
  <si>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</si>
  <si>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</si>
  <si>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</si>
  <si>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</si>
  <si>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</si>
  <si>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</si>
  <si>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</si>
  <si>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</si>
  <si>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</si>
  <si>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</si>
  <si>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</si>
  <si>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</si>
  <si>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</si>
  <si>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</si>
  <si>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</si>
  <si>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</si>
  <si>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</si>
  <si>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</si>
  <si>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</si>
  <si>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</si>
  <si>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</si>
  <si>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</si>
  <si>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</si>
  <si>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</si>
  <si>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</si>
  <si>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</si>
  <si>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</si>
  <si>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</si>
  <si>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</si>
  <si>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</si>
  <si>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</si>
  <si>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</si>
  <si>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</si>
  <si>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</si>
  <si>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</si>
  <si>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</si>
  <si>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</si>
  <si>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</si>
  <si>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</si>
  <si>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</si>
  <si>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</si>
  <si>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</si>
  <si>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</si>
  <si>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</si>
  <si>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</si>
  <si>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</si>
  <si>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</si>
  <si>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</si>
  <si>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</si>
  <si>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</si>
  <si>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</si>
  <si>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</si>
  <si>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</si>
  <si>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</si>
  <si>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</si>
  <si>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</si>
  <si>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</si>
  <si>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</si>
  <si>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</si>
  <si>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</si>
  <si>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</si>
  <si>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</si>
  <si>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</si>
  <si>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</si>
  <si>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</si>
  <si>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</si>
  <si>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</si>
  <si>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</si>
  <si>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</si>
  <si>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</si>
  <si>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</si>
  <si>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</si>
  <si>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</si>
  <si>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</si>
  <si>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</si>
  <si>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</si>
  <si>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</si>
  <si>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</si>
  <si>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</si>
  <si>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</si>
  <si>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</si>
  <si>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</si>
  <si>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</si>
  <si>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</si>
  <si>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</si>
  <si>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</si>
  <si>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</si>
  <si>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</si>
  <si>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</si>
  <si>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</si>
  <si>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</si>
  <si>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</si>
  <si>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</si>
  <si>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</si>
  <si>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</si>
  <si>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</si>
  <si>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</si>
  <si>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</si>
  <si>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</si>
  <si>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</si>
  <si>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</si>
  <si>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</si>
  <si>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</si>
  <si>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</si>
  <si>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</si>
  <si>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</si>
  <si>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</si>
  <si>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</si>
  <si>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</si>
  <si>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</si>
  <si>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</si>
  <si>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</si>
  <si>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</si>
  <si>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</si>
  <si>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</si>
  <si>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</si>
  <si>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</si>
  <si>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</si>
  <si>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</si>
  <si>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</si>
  <si>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</si>
  <si>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</si>
  <si>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</si>
  <si>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</si>
  <si>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</si>
  <si>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</si>
  <si>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</si>
  <si>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</si>
  <si>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</si>
  <si>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</si>
  <si>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</si>
  <si>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</si>
  <si>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</si>
  <si>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</si>
  <si>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</si>
  <si>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</si>
  <si>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</si>
  <si>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</si>
  <si>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</si>
  <si>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</si>
  <si>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</si>
  <si>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</si>
  <si>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</si>
  <si>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</si>
  <si>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</si>
  <si>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</si>
  <si>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</si>
  <si>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</si>
  <si>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</si>
  <si>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</si>
  <si>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</si>
  <si>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</si>
  <si>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</si>
  <si>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</si>
  <si>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</si>
  <si>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</si>
  <si>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</si>
  <si>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</si>
  <si>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</si>
  <si>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</si>
  <si>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</si>
  <si>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</si>
  <si>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</si>
  <si>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</si>
  <si>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</si>
  <si>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</si>
  <si>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</si>
  <si>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</si>
  <si>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</si>
  <si>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</si>
  <si>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</si>
  <si>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</si>
  <si>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</si>
  <si>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</si>
  <si>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</si>
  <si>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</si>
  <si>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</si>
  <si>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</si>
  <si>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</si>
  <si>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</si>
  <si>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</si>
  <si>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</si>
  <si>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</si>
  <si>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</si>
  <si>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</si>
  <si>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</si>
  <si>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</si>
  <si>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</si>
  <si>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</si>
  <si>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</si>
  <si>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</si>
  <si>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</si>
  <si>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</si>
  <si>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</si>
  <si>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</si>
  <si>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</si>
  <si>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</si>
  <si>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</si>
  <si>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</si>
  <si>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</si>
  <si>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</si>
  <si>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</si>
  <si>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</si>
  <si>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</si>
  <si>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</si>
  <si>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</si>
  <si>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</si>
  <si>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</si>
  <si>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</si>
  <si>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</si>
  <si>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</si>
  <si>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</si>
  <si>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</si>
  <si>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</si>
  <si>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</si>
  <si>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</si>
  <si>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</si>
  <si>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</si>
  <si>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</si>
  <si>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</si>
  <si>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</si>
  <si>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</si>
  <si>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</si>
  <si>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</si>
  <si>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</si>
  <si>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</si>
  <si>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</si>
  <si>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</si>
  <si>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</si>
  <si>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</si>
  <si>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</si>
  <si>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</si>
  <si>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</si>
  <si>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</si>
  <si>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</si>
  <si>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</si>
  <si>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</si>
  <si>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</si>
  <si>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</si>
  <si>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</si>
  <si>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</si>
  <si>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</si>
  <si>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</si>
  <si>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</si>
  <si>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</si>
  <si>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</si>
  <si>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</si>
  <si>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</si>
  <si>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</si>
  <si>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</si>
  <si>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</si>
  <si>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</si>
  <si>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</si>
  <si>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</si>
  <si>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</si>
  <si>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</si>
  <si>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</si>
  <si>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</si>
  <si>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</si>
  <si>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</si>
  <si>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</si>
  <si>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</si>
  <si>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</si>
  <si>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</si>
  <si>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</si>
  <si>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</si>
  <si>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</si>
  <si>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</si>
  <si>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</si>
  <si>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</si>
  <si>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</si>
  <si>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</si>
  <si>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</si>
  <si>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</si>
  <si>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</si>
  <si>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</si>
  <si>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</si>
  <si>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</si>
  <si>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</si>
  <si>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</si>
  <si>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</si>
  <si>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</si>
  <si>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</si>
  <si>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</si>
  <si>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</si>
  <si>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</si>
  <si>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</si>
  <si>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</si>
  <si>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</si>
  <si>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</si>
  <si>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</si>
  <si>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</si>
  <si>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</si>
  <si>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</si>
  <si>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</si>
  <si>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</si>
  <si>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</si>
  <si>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</si>
  <si>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</si>
  <si>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</si>
  <si>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</si>
  <si>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</si>
  <si>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</si>
  <si>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</si>
  <si>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</si>
  <si>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52220-12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</si>
  <si>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</si>
  <si>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</si>
  <si>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</si>
  <si>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</si>
  <si>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</si>
  <si>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</si>
  <si>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</si>
  <si>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</si>
  <si>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</si>
  <si>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</si>
  <si>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</si>
  <si>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</si>
  <si>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</si>
  <si>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</si>
  <si>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</si>
  <si>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</si>
  <si>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</si>
  <si>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</si>
  <si>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</si>
  <si>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</si>
  <si>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</si>
  <si>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</si>
  <si>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</si>
  <si>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</si>
  <si>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</si>
  <si>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</si>
  <si>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</si>
  <si>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</si>
  <si>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</si>
  <si>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</si>
  <si>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</si>
  <si>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</si>
  <si>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</si>
  <si>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</si>
  <si>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</si>
  <si>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</si>
  <si>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</si>
  <si>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</si>
  <si>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</si>
  <si>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</si>
  <si>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</si>
  <si>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</si>
  <si>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</si>
  <si>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</si>
  <si>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</si>
  <si>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</si>
  <si>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</si>
  <si>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</si>
  <si>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</si>
  <si>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</si>
  <si>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</si>
  <si>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</si>
  <si>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</si>
  <si>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</si>
  <si>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</si>
  <si>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</si>
  <si>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</si>
  <si>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</si>
  <si>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</si>
  <si>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</si>
  <si>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</si>
  <si>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</si>
  <si>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</si>
  <si>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</si>
  <si>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</si>
  <si>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</si>
  <si>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</si>
  <si>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</si>
  <si>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</si>
  <si>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</si>
  <si>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</si>
  <si>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</si>
  <si>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</si>
  <si>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</si>
  <si>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</si>
  <si>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</si>
  <si>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</si>
  <si>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</si>
  <si>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</si>
  <si>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</si>
  <si>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</si>
  <si>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</si>
  <si>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</si>
  <si>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</si>
  <si>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</si>
  <si>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</si>
  <si>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</si>
  <si>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</si>
  <si>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</si>
  <si>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</si>
  <si>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</si>
  <si>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</si>
  <si>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</si>
  <si>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</si>
  <si>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</si>
  <si>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</si>
  <si>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</si>
  <si>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</si>
  <si>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</si>
  <si>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</si>
  <si>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</si>
  <si>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</si>
  <si>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</si>
  <si>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</si>
  <si>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</si>
  <si>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</si>
  <si>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</si>
  <si>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</si>
  <si>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</si>
  <si>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</si>
  <si>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</si>
  <si>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</si>
  <si>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</si>
  <si>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</si>
  <si>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</si>
  <si>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</si>
  <si>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</si>
  <si>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</si>
  <si>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</si>
  <si>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</si>
  <si>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</si>
  <si>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</si>
  <si>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</si>
  <si>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</si>
  <si>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</si>
  <si>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</si>
  <si>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</si>
  <si>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</si>
  <si>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</si>
  <si>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</si>
  <si>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</si>
  <si>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</si>
  <si>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</si>
  <si>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</si>
  <si>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</si>
  <si>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</si>
  <si>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</si>
  <si>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</si>
  <si>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</si>
  <si>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</si>
  <si>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</si>
  <si>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</si>
  <si>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</si>
  <si>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</si>
  <si>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</si>
  <si>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</si>
  <si>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</si>
  <si>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</si>
  <si>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</si>
  <si>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</si>
  <si>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</si>
  <si>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</si>
  <si>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</si>
  <si>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</si>
  <si>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</si>
  <si>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</si>
  <si>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</si>
  <si>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</si>
  <si>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</si>
  <si>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</si>
  <si>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</si>
  <si>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</si>
  <si>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</si>
  <si>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</si>
  <si>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</si>
  <si>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</si>
  <si>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</si>
  <si>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</si>
  <si>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</si>
  <si>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</si>
  <si>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</si>
  <si>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</si>
  <si>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</si>
  <si>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</si>
  <si>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</si>
  <si>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</si>
  <si>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</si>
  <si>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</si>
  <si>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</si>
  <si>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</si>
  <si>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</si>
  <si>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</si>
  <si>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</si>
  <si>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</si>
  <si>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</si>
  <si>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</si>
  <si>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</si>
  <si>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</si>
  <si>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</si>
  <si>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</si>
  <si>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</si>
  <si>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</si>
  <si>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</si>
  <si>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</si>
  <si>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</si>
  <si>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</si>
  <si>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</si>
  <si>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</si>
  <si>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</si>
  <si>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</si>
  <si>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</si>
  <si>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</si>
  <si>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</si>
  <si>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</si>
  <si>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</si>
  <si>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</si>
  <si>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</si>
  <si>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</si>
  <si>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</si>
  <si>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</si>
  <si>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</si>
  <si>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</si>
  <si>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</si>
  <si>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</si>
  <si>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</si>
  <si>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</si>
  <si>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</si>
  <si>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</si>
  <si>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</si>
  <si>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</si>
  <si>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</si>
  <si>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</si>
  <si>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</si>
  <si>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</si>
  <si>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</si>
  <si>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</si>
  <si>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</si>
  <si>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</si>
  <si>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</si>
  <si>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</si>
  <si>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</si>
  <si>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</si>
  <si>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</si>
  <si>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</si>
  <si>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</si>
  <si>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</si>
  <si>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</si>
  <si>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</si>
  <si>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</si>
  <si>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</si>
  <si>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</si>
  <si>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</si>
  <si>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</si>
  <si>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</si>
  <si>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</si>
  <si>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</si>
  <si>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</si>
  <si>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</si>
  <si>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</si>
  <si>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</si>
  <si>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</si>
  <si>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</si>
  <si>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</si>
  <si>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</si>
  <si>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</si>
  <si>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</si>
  <si>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</si>
  <si>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</si>
  <si>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</si>
  <si>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</si>
  <si>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</si>
  <si>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</si>
  <si>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</si>
  <si>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</si>
  <si>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</si>
  <si>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</si>
  <si>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</si>
  <si>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</si>
  <si>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</si>
  <si>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</si>
  <si>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</si>
  <si>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</si>
  <si>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</si>
  <si>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</si>
  <si>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</si>
  <si>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</si>
  <si>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</si>
  <si>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</si>
  <si>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</si>
  <si>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</si>
  <si>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</si>
  <si>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</si>
  <si>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</si>
  <si>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</si>
  <si>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</si>
  <si>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</si>
  <si>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</si>
  <si>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</si>
  <si>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</si>
  <si>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</si>
  <si>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</si>
  <si>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</si>
  <si>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</si>
  <si>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</si>
  <si>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</si>
  <si>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</si>
  <si>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</si>
  <si>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</si>
  <si>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</si>
  <si>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</si>
  <si>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</si>
  <si>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</si>
  <si>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</si>
  <si>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>Bajo protesta de decir verdad declaramos que los estados financieros y sus notas, son razonablemente correctos y son responsabilidad del emisor.</t>
  </si>
  <si>
    <t xml:space="preserve"> </t>
  </si>
  <si>
    <t>MUNICIPIO SAYULA</t>
  </si>
  <si>
    <t>DEL 1 AL 31 DE MARZO DE 2022</t>
  </si>
  <si>
    <t>LIC.OSCAR DANIEL CARRION CALVARIO</t>
  </si>
  <si>
    <t>MTRO. JOSE LUIS JIMENEZ DIAZ</t>
  </si>
  <si>
    <t>PRESIDENTE MUNICIPAL</t>
  </si>
  <si>
    <t>FUNCIONARIO ENCARGADO DE HACIENDA MUNICIPAL</t>
  </si>
  <si>
    <t>ASEJ2022-03-07-06-2022-1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</si>
</sst>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164" fontId="3" fillId="0" borderId="1" xfId="0" quotePrefix="1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0" fillId="0" borderId="3" xfId="0" applyFont="1" applyBorder="1" applyAlignment="1" applyProtection="1">
      <alignment horizontal="left"/>
      <protection hidden="1"/>
    </xf>
    <xf numFmtId="164" fontId="0" fillId="0" borderId="3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indent="1"/>
      <protection hidden="1"/>
    </xf>
    <xf numFmtId="0" fontId="0" fillId="0" borderId="4" xfId="0" applyFont="1" applyBorder="1" applyAlignment="1" applyProtection="1">
      <alignment horizontal="left"/>
      <protection hidden="1"/>
    </xf>
    <xf numFmtId="4" fontId="6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2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left" indent="3"/>
      <protection hidden="1"/>
    </xf>
    <xf numFmtId="4" fontId="1" fillId="0" borderId="4" xfId="0" applyNumberFormat="1" applyFont="1" applyBorder="1" applyAlignment="1" applyProtection="1">
      <alignment horizontal="right" vertical="center"/>
      <protection hidden="1"/>
    </xf>
    <xf numFmtId="0" fontId="0" fillId="0" borderId="4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indent="3"/>
      <protection hidden="1"/>
    </xf>
    <xf numFmtId="4" fontId="0" fillId="0" borderId="4" xfId="0" applyNumberFormat="1" applyFont="1" applyBorder="1" applyAlignment="1" applyProtection="1">
      <alignment horizontal="right" vertical="center"/>
      <protection hidden="1"/>
    </xf>
    <xf numFmtId="0" fontId="1" fillId="0" borderId="4" xfId="0" applyFont="1" applyBorder="1" applyAlignment="1" applyProtection="1">
      <alignment horizontal="left" indent="1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0" fillId="0" borderId="4" xfId="0" applyFont="1" applyBorder="1" applyAlignment="1" applyProtection="1">
      <alignment horizontal="left" indent="3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4" fontId="1" fillId="0" borderId="5" xfId="0" applyNumberFormat="1" applyFont="1" applyBorder="1" applyAlignment="1" applyProtection="1">
      <alignment horizontal="right" vertical="center"/>
      <protection hidden="1"/>
    </xf>
    <xf numFmtId="4" fontId="6" fillId="0" borderId="3" xfId="0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0" fillId="0" borderId="4" xfId="0" applyFont="1" applyBorder="1" applyProtection="1">
      <protection hidden="1"/>
    </xf>
    <xf numFmtId="4" fontId="6" fillId="0" borderId="6" xfId="0" applyNumberFormat="1" applyFont="1" applyBorder="1" applyAlignment="1" applyProtection="1">
      <alignment horizontal="center" vertical="center"/>
      <protection hidden="1"/>
    </xf>
    <xf numFmtId="4" fontId="4" fillId="0" borderId="7" xfId="0" applyNumberFormat="1" applyFont="1" applyBorder="1" applyAlignment="1" applyProtection="1">
      <alignment horizontal="right" vertical="center"/>
      <protection hidden="1"/>
    </xf>
    <xf numFmtId="0" fontId="0" fillId="0" borderId="0" xfId="0" applyFont="1" applyAlignment="1" applyProtection="1">
      <alignment horizontal="left"/>
      <protection hidden="1"/>
    </xf>
    <xf numFmtId="164" fontId="0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0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top"/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Fill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top" wrapText="1"/>
      <protection hidden="1"/>
    </xf>
    <xf numFmtId="0" fontId="6" fillId="0" borderId="0" xfId="0" applyFont="1" applyBorder="1" applyAlignment="1" applyProtection="1">
      <alignment horizontal="center" vertical="top" wrapText="1"/>
      <protection hidden="1"/>
    </xf>
    <xf numFmtId="0" fontId="1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hidden="1"/>
    </xf>
    <xf numFmtId="0" fontId="9" fillId="0" borderId="4" xfId="0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0" fillId="0" borderId="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107160</xdr:colOff>
      <xdr:row>547</xdr:row>
      <xdr:rowOff>166686</xdr:rowOff>
    </xdr:from>
    <xdr:to>
      <xdr:col>9</xdr:col>
      <xdr:colOff>2385</xdr:colOff>
      <xdr:row>555</xdr:row>
      <xdr:rowOff>107152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50098" y="104965499"/>
          <a:ext cx="1419225" cy="13930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asej\DT-Dpto%20I.A.N.T\Users\jesus.rivera\Downloads\SI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MIR"/>
      <sheetName val="SinMatriz"/>
      <sheetName val="Listas"/>
      <sheetName val="Base"/>
    </sheetNames>
    <sheetDataSet>
      <sheetData sheetId="0"/>
      <sheetData sheetId="1"/>
      <sheetData sheetId="2"/>
      <sheetData sheetId="3">
        <row r="3"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AZ564"/>
  <sheetViews>
    <sheetView showGridLines="0" tabSelected="1" zoomScale="80" zoomScaleNormal="80" workbookViewId="0">
      <pane ySplit="5" topLeftCell="A6" activePane="bottomLeft" state="frozen"/>
      <selection activeCell="F8" sqref="F8"/>
      <selection pane="bottomLeft" activeCell="B3" sqref="B3:AY3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A1" s="41"/>
      <c r="B1" s="54" t="s">
        <v>1060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</row>
    <row r="2" spans="1:51" ht="21" x14ac:dyDescent="0.35">
      <c r="A2" s="42"/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</row>
    <row r="3" spans="1:51" ht="18.75" x14ac:dyDescent="0.3">
      <c r="A3" s="43"/>
      <c r="B3" s="44" t="s">
        <v>1061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1</v>
      </c>
      <c r="B5" s="48" t="s">
        <v>2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" t="s">
        <v>3</v>
      </c>
      <c r="AY5" s="4" t="s">
        <v>4</v>
      </c>
    </row>
    <row r="6" spans="1:51" ht="18.75" x14ac:dyDescent="0.3">
      <c r="A6" s="6" t="s">
        <v>5</v>
      </c>
      <c r="B6" s="7" t="s">
        <v>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7</v>
      </c>
      <c r="B7" s="11" t="s">
        <v>8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18414005.149999995</v>
      </c>
      <c r="AY7" s="13">
        <f>AY8+AY29+AY35+AY40+AY72+AY81+AY102+AY114</f>
        <v>36262355.370000005</v>
      </c>
    </row>
    <row r="8" spans="1:51" x14ac:dyDescent="0.25">
      <c r="A8" s="10" t="s">
        <v>9</v>
      </c>
      <c r="B8" s="14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6819945.7999999998</v>
      </c>
      <c r="AY8" s="15">
        <f>AY9+AY11+AY15+AY16+AY17+AY18+AY19+AY25+AY27</f>
        <v>13421414.040000001</v>
      </c>
    </row>
    <row r="9" spans="1:51" x14ac:dyDescent="0.25">
      <c r="A9" s="10">
        <v>41110</v>
      </c>
      <c r="B9" s="16" t="s">
        <v>11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300</v>
      </c>
    </row>
    <row r="10" spans="1:51" x14ac:dyDescent="0.25">
      <c r="A10" s="18" t="s">
        <v>12</v>
      </c>
      <c r="B10" s="19" t="s">
        <v>13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300</v>
      </c>
    </row>
    <row r="11" spans="1:51" x14ac:dyDescent="0.25">
      <c r="A11" s="10">
        <v>41120</v>
      </c>
      <c r="B11" s="16" t="s">
        <v>14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6509557.1899999995</v>
      </c>
      <c r="AY11" s="17">
        <f>SUM(AY12:AY14)</f>
        <v>13020023.950000001</v>
      </c>
    </row>
    <row r="12" spans="1:51" x14ac:dyDescent="0.25">
      <c r="A12" s="18" t="s">
        <v>15</v>
      </c>
      <c r="B12" s="19" t="s">
        <v>16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4504550.5599999996</v>
      </c>
      <c r="AY12" s="20">
        <v>5496472.9100000001</v>
      </c>
    </row>
    <row r="13" spans="1:51" x14ac:dyDescent="0.25">
      <c r="A13" s="18" t="s">
        <v>17</v>
      </c>
      <c r="B13" s="19" t="s">
        <v>18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2005006.63</v>
      </c>
      <c r="AY13" s="20">
        <v>7371903.4400000004</v>
      </c>
    </row>
    <row r="14" spans="1:51" x14ac:dyDescent="0.25">
      <c r="A14" s="18" t="s">
        <v>19</v>
      </c>
      <c r="B14" s="19" t="s">
        <v>20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0</v>
      </c>
      <c r="AY14" s="20">
        <v>151647.6</v>
      </c>
    </row>
    <row r="15" spans="1:51" x14ac:dyDescent="0.25">
      <c r="A15" s="10" t="s">
        <v>21</v>
      </c>
      <c r="B15" s="16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23</v>
      </c>
      <c r="B16" s="16" t="s">
        <v>24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25</v>
      </c>
      <c r="B17" s="16" t="s">
        <v>26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27</v>
      </c>
      <c r="B18" s="16" t="s">
        <v>28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29</v>
      </c>
      <c r="B19" s="16" t="s">
        <v>30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310388.61</v>
      </c>
      <c r="AY19" s="17">
        <f>SUM(AY20:AY24)</f>
        <v>401090.09</v>
      </c>
    </row>
    <row r="20" spans="1:51" x14ac:dyDescent="0.25">
      <c r="A20" s="18" t="s">
        <v>31</v>
      </c>
      <c r="B20" s="19" t="s">
        <v>32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310388.61</v>
      </c>
      <c r="AY20" s="20">
        <v>401090.09</v>
      </c>
    </row>
    <row r="21" spans="1:51" x14ac:dyDescent="0.25">
      <c r="A21" s="18" t="s">
        <v>33</v>
      </c>
      <c r="B21" s="19" t="s">
        <v>34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35</v>
      </c>
      <c r="B22" s="19" t="s">
        <v>36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37</v>
      </c>
      <c r="B23" s="19" t="s">
        <v>38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39</v>
      </c>
      <c r="B24" s="19" t="s">
        <v>40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41</v>
      </c>
      <c r="B25" s="16" t="s">
        <v>42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43</v>
      </c>
      <c r="B26" s="19" t="s">
        <v>42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44</v>
      </c>
      <c r="B27" s="16" t="s">
        <v>45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46</v>
      </c>
      <c r="B28" s="19" t="s">
        <v>47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48</v>
      </c>
      <c r="B29" s="21" t="s">
        <v>49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50</v>
      </c>
      <c r="B30" s="16" t="s">
        <v>51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52</v>
      </c>
      <c r="B31" s="16" t="s">
        <v>53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54</v>
      </c>
      <c r="B32" s="16" t="s">
        <v>55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56</v>
      </c>
      <c r="B33" s="16" t="s">
        <v>57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58</v>
      </c>
      <c r="B34" s="16" t="s">
        <v>59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60</v>
      </c>
      <c r="B35" s="21" t="s">
        <v>61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62</v>
      </c>
      <c r="B36" s="16" t="s">
        <v>63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64</v>
      </c>
      <c r="B37" s="19" t="s">
        <v>65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66</v>
      </c>
      <c r="B38" s="16" t="s">
        <v>67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68</v>
      </c>
      <c r="B39" s="19" t="s">
        <v>69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70</v>
      </c>
      <c r="B40" s="21" t="s">
        <v>71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10281613.949999997</v>
      </c>
      <c r="AY40" s="15">
        <f>AY41+AY46+AY47+AY62+AY68+AY70</f>
        <v>19866261.330000002</v>
      </c>
    </row>
    <row r="41" spans="1:51" x14ac:dyDescent="0.25">
      <c r="A41" s="10" t="s">
        <v>72</v>
      </c>
      <c r="B41" s="16" t="s">
        <v>73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1490070.31</v>
      </c>
      <c r="AY41" s="17">
        <f>SUM(AY42:AY45)</f>
        <v>2275162.67</v>
      </c>
    </row>
    <row r="42" spans="1:51" x14ac:dyDescent="0.25">
      <c r="A42" s="18" t="s">
        <v>74</v>
      </c>
      <c r="B42" s="19" t="s">
        <v>75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802543.5</v>
      </c>
      <c r="AY42" s="20">
        <v>1193680.81</v>
      </c>
    </row>
    <row r="43" spans="1:51" x14ac:dyDescent="0.25">
      <c r="A43" s="18" t="s">
        <v>76</v>
      </c>
      <c r="B43" s="19" t="s">
        <v>77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36816.5</v>
      </c>
      <c r="AY43" s="20">
        <v>254050</v>
      </c>
    </row>
    <row r="44" spans="1:51" x14ac:dyDescent="0.25">
      <c r="A44" s="18" t="s">
        <v>78</v>
      </c>
      <c r="B44" s="19" t="s">
        <v>79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650710.31000000006</v>
      </c>
      <c r="AY44" s="20">
        <v>827431.86</v>
      </c>
    </row>
    <row r="45" spans="1:51" x14ac:dyDescent="0.25">
      <c r="A45" s="18" t="s">
        <v>80</v>
      </c>
      <c r="B45" s="19" t="s">
        <v>81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0</v>
      </c>
      <c r="AY45" s="20">
        <v>0</v>
      </c>
    </row>
    <row r="46" spans="1:51" x14ac:dyDescent="0.25">
      <c r="A46" s="10" t="s">
        <v>82</v>
      </c>
      <c r="B46" s="16" t="s">
        <v>83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84</v>
      </c>
      <c r="B47" s="16" t="s">
        <v>85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7621121.1099999985</v>
      </c>
      <c r="AY47" s="17">
        <f>SUM(AY48:AY61)</f>
        <v>15953290.350000003</v>
      </c>
    </row>
    <row r="48" spans="1:51" x14ac:dyDescent="0.25">
      <c r="A48" s="18" t="s">
        <v>86</v>
      </c>
      <c r="B48" s="19" t="s">
        <v>87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1269494</v>
      </c>
      <c r="AY48" s="20">
        <v>1588480.74</v>
      </c>
    </row>
    <row r="49" spans="1:51" x14ac:dyDescent="0.25">
      <c r="A49" s="18" t="s">
        <v>88</v>
      </c>
      <c r="B49" s="19" t="s">
        <v>89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53543</v>
      </c>
      <c r="AY49" s="20">
        <v>132846.44</v>
      </c>
    </row>
    <row r="50" spans="1:51" x14ac:dyDescent="0.25">
      <c r="A50" s="18" t="s">
        <v>90</v>
      </c>
      <c r="B50" s="19" t="s">
        <v>91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131387.19</v>
      </c>
      <c r="AY50" s="20">
        <v>403337.42</v>
      </c>
    </row>
    <row r="51" spans="1:51" x14ac:dyDescent="0.25">
      <c r="A51" s="18" t="s">
        <v>92</v>
      </c>
      <c r="B51" s="19" t="s">
        <v>93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 x14ac:dyDescent="0.25">
      <c r="A52" s="18" t="s">
        <v>94</v>
      </c>
      <c r="B52" s="19" t="s">
        <v>95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13075.25</v>
      </c>
      <c r="AY52" s="20">
        <v>40076.660000000003</v>
      </c>
    </row>
    <row r="53" spans="1:51" x14ac:dyDescent="0.25">
      <c r="A53" s="18" t="s">
        <v>96</v>
      </c>
      <c r="B53" s="19" t="s">
        <v>97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173666.67</v>
      </c>
    </row>
    <row r="54" spans="1:51" x14ac:dyDescent="0.25">
      <c r="A54" s="18" t="s">
        <v>98</v>
      </c>
      <c r="B54" s="19" t="s">
        <v>99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2028.96</v>
      </c>
    </row>
    <row r="55" spans="1:51" x14ac:dyDescent="0.25">
      <c r="A55" s="18" t="s">
        <v>100</v>
      </c>
      <c r="B55" s="19" t="s">
        <v>101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33264.660000000003</v>
      </c>
      <c r="AY55" s="20">
        <v>79847</v>
      </c>
    </row>
    <row r="56" spans="1:51" x14ac:dyDescent="0.25">
      <c r="A56" s="18" t="s">
        <v>102</v>
      </c>
      <c r="B56" s="19" t="s">
        <v>103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90013.47</v>
      </c>
    </row>
    <row r="57" spans="1:51" x14ac:dyDescent="0.25">
      <c r="A57" s="18" t="s">
        <v>104</v>
      </c>
      <c r="B57" s="19" t="s">
        <v>105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5361765.8499999996</v>
      </c>
      <c r="AY57" s="20">
        <v>10215919.130000001</v>
      </c>
    </row>
    <row r="58" spans="1:51" x14ac:dyDescent="0.25">
      <c r="A58" s="18" t="s">
        <v>106</v>
      </c>
      <c r="B58" s="19" t="s">
        <v>107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188131.06</v>
      </c>
      <c r="AY58" s="20">
        <v>834445.99</v>
      </c>
    </row>
    <row r="59" spans="1:51" x14ac:dyDescent="0.25">
      <c r="A59" s="18" t="s">
        <v>108</v>
      </c>
      <c r="B59" s="19" t="s">
        <v>109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12510.5</v>
      </c>
      <c r="AY59" s="20">
        <v>82358.22</v>
      </c>
    </row>
    <row r="60" spans="1:51" x14ac:dyDescent="0.25">
      <c r="A60" s="18" t="s">
        <v>110</v>
      </c>
      <c r="B60" s="19" t="s">
        <v>111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497767.5</v>
      </c>
      <c r="AY60" s="20">
        <v>2056763.19</v>
      </c>
    </row>
    <row r="61" spans="1:51" x14ac:dyDescent="0.25">
      <c r="A61" s="18" t="s">
        <v>112</v>
      </c>
      <c r="B61" s="19" t="s">
        <v>113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60182.1</v>
      </c>
      <c r="AY61" s="20">
        <v>253506.46</v>
      </c>
    </row>
    <row r="62" spans="1:51" x14ac:dyDescent="0.25">
      <c r="A62" s="10" t="s">
        <v>114</v>
      </c>
      <c r="B62" s="16" t="s">
        <v>115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1168457.53</v>
      </c>
      <c r="AY62" s="17">
        <f>SUM(AY63:AY67)</f>
        <v>1623913.31</v>
      </c>
    </row>
    <row r="63" spans="1:51" x14ac:dyDescent="0.25">
      <c r="A63" s="18" t="s">
        <v>116</v>
      </c>
      <c r="B63" s="19" t="s">
        <v>32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1168457.53</v>
      </c>
      <c r="AY63" s="20">
        <v>1623913.31</v>
      </c>
    </row>
    <row r="64" spans="1:51" x14ac:dyDescent="0.25">
      <c r="A64" s="18" t="s">
        <v>117</v>
      </c>
      <c r="B64" s="19" t="s">
        <v>34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118</v>
      </c>
      <c r="B65" s="19" t="s">
        <v>36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119</v>
      </c>
      <c r="B66" s="19" t="s">
        <v>38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120</v>
      </c>
      <c r="B67" s="19" t="s">
        <v>40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121</v>
      </c>
      <c r="B68" s="16" t="s">
        <v>122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123</v>
      </c>
      <c r="B69" s="19" t="s">
        <v>124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125</v>
      </c>
      <c r="B70" s="16" t="s">
        <v>126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1965</v>
      </c>
      <c r="AY70" s="17">
        <f>SUM(AY71)</f>
        <v>13895</v>
      </c>
    </row>
    <row r="71" spans="1:51" x14ac:dyDescent="0.25">
      <c r="A71" s="18" t="s">
        <v>127</v>
      </c>
      <c r="B71" s="19" t="s">
        <v>128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1965</v>
      </c>
      <c r="AY71" s="20">
        <v>13895</v>
      </c>
    </row>
    <row r="72" spans="1:51" x14ac:dyDescent="0.25">
      <c r="A72" s="10" t="s">
        <v>129</v>
      </c>
      <c r="B72" s="21" t="s">
        <v>130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1002477.4</v>
      </c>
      <c r="AY72" s="15">
        <f>AY73+AY76+AY77+AY78+AY80</f>
        <v>1604822.44</v>
      </c>
    </row>
    <row r="73" spans="1:51" x14ac:dyDescent="0.25">
      <c r="A73" s="10" t="s">
        <v>131</v>
      </c>
      <c r="B73" s="16" t="s">
        <v>132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1002477.4</v>
      </c>
      <c r="AY73" s="17">
        <f>SUM(AY74:AY75)</f>
        <v>1604822.44</v>
      </c>
    </row>
    <row r="74" spans="1:51" x14ac:dyDescent="0.25">
      <c r="A74" s="18" t="s">
        <v>133</v>
      </c>
      <c r="B74" s="19" t="s">
        <v>134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225089.5</v>
      </c>
      <c r="AY74" s="20">
        <v>666448</v>
      </c>
    </row>
    <row r="75" spans="1:51" x14ac:dyDescent="0.25">
      <c r="A75" s="18" t="s">
        <v>135</v>
      </c>
      <c r="B75" s="19" t="s">
        <v>136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777387.9</v>
      </c>
      <c r="AY75" s="20">
        <v>938374.44</v>
      </c>
    </row>
    <row r="76" spans="1:51" x14ac:dyDescent="0.25">
      <c r="A76" s="10" t="s">
        <v>137</v>
      </c>
      <c r="B76" s="16" t="s">
        <v>138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139</v>
      </c>
      <c r="B77" s="16" t="s">
        <v>140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141</v>
      </c>
      <c r="B78" s="16" t="s">
        <v>142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143</v>
      </c>
      <c r="B79" s="23" t="s">
        <v>144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145</v>
      </c>
      <c r="B80" s="16" t="s">
        <v>146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147</v>
      </c>
      <c r="B81" s="21" t="s">
        <v>148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309968</v>
      </c>
      <c r="AY81" s="15">
        <f>AY82+AY83+AY85+AY87+AY89+AY91+AY93+AY94+AY100</f>
        <v>1369857.5599999998</v>
      </c>
    </row>
    <row r="82" spans="1:51" x14ac:dyDescent="0.25">
      <c r="A82" s="10" t="s">
        <v>149</v>
      </c>
      <c r="B82" s="16" t="s">
        <v>150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151</v>
      </c>
      <c r="B83" s="16" t="s">
        <v>152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153</v>
      </c>
      <c r="B84" s="23" t="s">
        <v>36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154</v>
      </c>
      <c r="B85" s="16" t="s">
        <v>155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 x14ac:dyDescent="0.25">
      <c r="A86" s="18" t="s">
        <v>156</v>
      </c>
      <c r="B86" s="23" t="s">
        <v>157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 x14ac:dyDescent="0.25">
      <c r="A87" s="10" t="s">
        <v>158</v>
      </c>
      <c r="B87" s="16" t="s">
        <v>159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49395.17</v>
      </c>
    </row>
    <row r="88" spans="1:51" x14ac:dyDescent="0.25">
      <c r="A88" s="18" t="s">
        <v>160</v>
      </c>
      <c r="B88" s="23" t="s">
        <v>161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49395.17</v>
      </c>
    </row>
    <row r="89" spans="1:51" x14ac:dyDescent="0.25">
      <c r="A89" s="10" t="s">
        <v>162</v>
      </c>
      <c r="B89" s="16" t="s">
        <v>163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160</v>
      </c>
      <c r="B90" s="23" t="s">
        <v>164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165</v>
      </c>
      <c r="B91" s="16" t="s">
        <v>166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160</v>
      </c>
      <c r="B92" s="23" t="s">
        <v>167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168</v>
      </c>
      <c r="B93" s="16" t="s">
        <v>169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170</v>
      </c>
      <c r="B94" s="16" t="s">
        <v>171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172</v>
      </c>
      <c r="B95" s="23" t="s">
        <v>32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173</v>
      </c>
      <c r="B96" s="23" t="s">
        <v>34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174</v>
      </c>
      <c r="B97" s="23" t="s">
        <v>36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175</v>
      </c>
      <c r="B98" s="23" t="s">
        <v>38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176</v>
      </c>
      <c r="B99" s="23" t="s">
        <v>40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177</v>
      </c>
      <c r="B100" s="16" t="s">
        <v>178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309968</v>
      </c>
      <c r="AY100" s="17">
        <f>SUM(AY101)</f>
        <v>1320462.3899999999</v>
      </c>
    </row>
    <row r="101" spans="1:51" x14ac:dyDescent="0.25">
      <c r="A101" s="18" t="s">
        <v>179</v>
      </c>
      <c r="B101" s="23" t="s">
        <v>180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309968</v>
      </c>
      <c r="AY101" s="20">
        <v>1320462.3899999999</v>
      </c>
    </row>
    <row r="102" spans="1:51" x14ac:dyDescent="0.25">
      <c r="A102" s="10" t="s">
        <v>181</v>
      </c>
      <c r="B102" s="21" t="s">
        <v>182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183</v>
      </c>
      <c r="B103" s="16" t="s">
        <v>184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185</v>
      </c>
      <c r="B104" s="19" t="s">
        <v>186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187</v>
      </c>
      <c r="B105" s="16" t="s">
        <v>188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189</v>
      </c>
      <c r="B106" s="16" t="s">
        <v>190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191</v>
      </c>
      <c r="B107" s="19" t="s">
        <v>192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193</v>
      </c>
      <c r="B108" s="16" t="s">
        <v>194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195</v>
      </c>
      <c r="B109" s="16" t="s">
        <v>196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197</v>
      </c>
      <c r="B110" s="16" t="s">
        <v>198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199</v>
      </c>
      <c r="B111" s="16" t="s">
        <v>200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201</v>
      </c>
      <c r="B112" s="19" t="s">
        <v>202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203</v>
      </c>
      <c r="B113" s="16" t="s">
        <v>204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205</v>
      </c>
      <c r="B114" s="21" t="s">
        <v>206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207</v>
      </c>
      <c r="B115" s="16" t="s">
        <v>208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209</v>
      </c>
      <c r="B116" s="16" t="s">
        <v>210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211</v>
      </c>
      <c r="B117" s="24" t="s">
        <v>212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28958221.579999998</v>
      </c>
      <c r="AY117" s="13">
        <f>AY118+AY149</f>
        <v>134059407.78</v>
      </c>
    </row>
    <row r="118" spans="1:51" x14ac:dyDescent="0.25">
      <c r="A118" s="10" t="s">
        <v>213</v>
      </c>
      <c r="B118" s="21" t="s">
        <v>214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28958221.579999998</v>
      </c>
      <c r="AY118" s="15">
        <f>AY119+AY132+AY135+AY140+AY146</f>
        <v>134059407.78</v>
      </c>
    </row>
    <row r="119" spans="1:51" x14ac:dyDescent="0.25">
      <c r="A119" s="10" t="s">
        <v>215</v>
      </c>
      <c r="B119" s="16" t="s">
        <v>216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19801839.460000001</v>
      </c>
      <c r="AY119" s="17">
        <f>SUM(AY120:AY131)</f>
        <v>93836059.560000002</v>
      </c>
    </row>
    <row r="120" spans="1:51" x14ac:dyDescent="0.25">
      <c r="A120" s="18" t="s">
        <v>217</v>
      </c>
      <c r="B120" s="19" t="s">
        <v>218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19801839.460000001</v>
      </c>
      <c r="AY120" s="20">
        <v>93836059.560000002</v>
      </c>
    </row>
    <row r="121" spans="1:51" x14ac:dyDescent="0.25">
      <c r="A121" s="18" t="s">
        <v>219</v>
      </c>
      <c r="B121" s="19" t="s">
        <v>220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221</v>
      </c>
      <c r="B122" s="19" t="s">
        <v>222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223</v>
      </c>
      <c r="B123" s="19" t="s">
        <v>224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225</v>
      </c>
      <c r="B124" s="19" t="s">
        <v>226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227</v>
      </c>
      <c r="B125" s="19" t="s">
        <v>228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229</v>
      </c>
      <c r="B126" s="19" t="s">
        <v>230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231</v>
      </c>
      <c r="B127" s="19" t="s">
        <v>232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233</v>
      </c>
      <c r="B128" s="19" t="s">
        <v>234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235</v>
      </c>
      <c r="B129" s="19" t="s">
        <v>236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237</v>
      </c>
      <c r="B130" s="19" t="s">
        <v>238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239</v>
      </c>
      <c r="B131" s="19" t="s">
        <v>240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241</v>
      </c>
      <c r="B132" s="16" t="s">
        <v>242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9156382.1199999992</v>
      </c>
      <c r="AY132" s="17">
        <f>SUM(AY133:AY134)</f>
        <v>31821390.219999999</v>
      </c>
    </row>
    <row r="133" spans="1:51" x14ac:dyDescent="0.25">
      <c r="A133" s="18" t="s">
        <v>243</v>
      </c>
      <c r="B133" s="19" t="s">
        <v>244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2218577.8199999998</v>
      </c>
      <c r="AY133" s="20">
        <v>7053092.7199999997</v>
      </c>
    </row>
    <row r="134" spans="1:51" x14ac:dyDescent="0.25">
      <c r="A134" s="18" t="s">
        <v>245</v>
      </c>
      <c r="B134" s="19" t="s">
        <v>246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6937804.2999999998</v>
      </c>
      <c r="AY134" s="20">
        <v>24768297.5</v>
      </c>
    </row>
    <row r="135" spans="1:51" x14ac:dyDescent="0.25">
      <c r="A135" s="10" t="s">
        <v>247</v>
      </c>
      <c r="B135" s="16" t="s">
        <v>248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8401958</v>
      </c>
    </row>
    <row r="136" spans="1:51" x14ac:dyDescent="0.25">
      <c r="A136" s="18" t="s">
        <v>249</v>
      </c>
      <c r="B136" s="19" t="s">
        <v>250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251</v>
      </c>
      <c r="B137" s="19" t="s">
        <v>252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253</v>
      </c>
      <c r="B138" s="19" t="s">
        <v>254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255</v>
      </c>
      <c r="B139" s="19" t="s">
        <v>256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8401958</v>
      </c>
    </row>
    <row r="140" spans="1:51" x14ac:dyDescent="0.25">
      <c r="A140" s="10" t="s">
        <v>257</v>
      </c>
      <c r="B140" s="16" t="s">
        <v>258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259</v>
      </c>
      <c r="B141" s="19" t="s">
        <v>260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261</v>
      </c>
      <c r="B142" s="19" t="s">
        <v>262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263</v>
      </c>
      <c r="B143" s="19" t="s">
        <v>264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265</v>
      </c>
      <c r="B144" s="19" t="s">
        <v>266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267</v>
      </c>
      <c r="B145" s="19" t="s">
        <v>268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269</v>
      </c>
      <c r="B146" s="16" t="s">
        <v>270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271</v>
      </c>
      <c r="B147" s="19" t="s">
        <v>272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273</v>
      </c>
      <c r="B148" s="19" t="s">
        <v>274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275</v>
      </c>
      <c r="B149" s="21" t="s">
        <v>276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277</v>
      </c>
      <c r="B150" s="16" t="s">
        <v>278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279</v>
      </c>
      <c r="B151" s="19" t="s">
        <v>280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281</v>
      </c>
      <c r="B152" s="16" t="s">
        <v>282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283</v>
      </c>
      <c r="B153" s="16" t="s">
        <v>284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285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9" t="s">
        <v>345</v>
      </c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9"/>
      <c r="AT184" s="49"/>
      <c r="AU184" s="49"/>
      <c r="AV184" s="49"/>
      <c r="AW184" s="49"/>
      <c r="AX184" s="27">
        <f>AX7+AX117+AX161</f>
        <v>47372226.729999989</v>
      </c>
      <c r="AY184" s="27">
        <f>AY7+AY117+AY161</f>
        <v>170321763.15000001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30144692.900000002</v>
      </c>
      <c r="AY186" s="13">
        <f>AY187+AY222+AY287</f>
        <v>109743126.81999999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13594526.670000002</v>
      </c>
      <c r="AY187" s="15">
        <f>AY188+AY193+AY198+AY207+AY212+AY219</f>
        <v>58441265.039999999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9162326.1799999997</v>
      </c>
      <c r="AY188" s="17">
        <f>SUM(AY189:AY192)</f>
        <v>32683591.210000001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451391.4</v>
      </c>
      <c r="AY189" s="20">
        <v>1772592.44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8710934.7799999993</v>
      </c>
      <c r="AY191" s="20">
        <v>30910998.77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3377470.65</v>
      </c>
      <c r="AY193" s="17">
        <f>SUM(AY194:AY197)</f>
        <v>13383008.939999999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3377470.65</v>
      </c>
      <c r="AY195" s="20">
        <v>13383008.939999999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925171.72000000009</v>
      </c>
      <c r="AY198" s="17">
        <f>SUM(AY199:AY206)</f>
        <v>10943042.779999999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659550.43000000005</v>
      </c>
      <c r="AY199" s="20">
        <v>2231937.6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10900.41</v>
      </c>
      <c r="AY200" s="20">
        <v>7230533.1500000004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254720.88</v>
      </c>
      <c r="AY201" s="20">
        <v>1480572.03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39291.74</v>
      </c>
      <c r="AY212" s="17">
        <f>SUM(AY213:AY218)</f>
        <v>237342.82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157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39291.74</v>
      </c>
      <c r="AY214" s="20">
        <v>176410.94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60931.88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90266.38</v>
      </c>
      <c r="AY219" s="17">
        <v>1194279.29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90266.38</v>
      </c>
      <c r="AY220" s="20">
        <v>1194279.29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7399279.7699999986</v>
      </c>
      <c r="AY222" s="15">
        <f>AY223+AY232+AY236+AY246+AY256+AY264+AY267+AY273+AY277</f>
        <v>22135345.02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634655.42000000004</v>
      </c>
      <c r="AY223" s="17">
        <f>SUM(AY224:AY231)</f>
        <v>2990433.17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164831.91</v>
      </c>
      <c r="AY224" s="20">
        <v>1075752.0900000001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0</v>
      </c>
      <c r="AY225" s="20">
        <v>998.01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22208.01</v>
      </c>
      <c r="AY227" s="20">
        <v>177524.01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76838.350000000006</v>
      </c>
      <c r="AY228" s="20">
        <v>215427.46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244672.44</v>
      </c>
      <c r="AY229" s="20">
        <v>929053.98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126104.71</v>
      </c>
      <c r="AY231" s="20">
        <v>591677.62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51100.14</v>
      </c>
      <c r="AY232" s="17">
        <f>SUM(AY233:AY235)</f>
        <v>256058.91999999998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41517.11</v>
      </c>
      <c r="AY233" s="20">
        <v>224193.93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9583.0300000000007</v>
      </c>
      <c r="AY234" s="20">
        <v>31864.99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2610544.36</v>
      </c>
      <c r="AY246" s="17">
        <f>SUM(AY247:AY255)</f>
        <v>6767703.7199999997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261417.24</v>
      </c>
      <c r="AY247" s="20">
        <v>1329242.99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184943.34</v>
      </c>
      <c r="AY248" s="20">
        <v>1162638.6499999999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45635.14</v>
      </c>
      <c r="AY249" s="20">
        <v>87545.33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5820</v>
      </c>
      <c r="AY250" s="20">
        <v>73242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7246</v>
      </c>
      <c r="AY251" s="20">
        <v>6623.74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1696677.83</v>
      </c>
      <c r="AY252" s="20">
        <v>1385069.25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8343</v>
      </c>
      <c r="AY253" s="20">
        <v>671467.58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24398</v>
      </c>
      <c r="AY254" s="20">
        <v>360579.06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376063.81</v>
      </c>
      <c r="AY255" s="20">
        <v>1691295.12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965675.80999999994</v>
      </c>
      <c r="AY256" s="17">
        <f>SUM(AY257:AY263)</f>
        <v>2382886.52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132174.54999999999</v>
      </c>
      <c r="AY257" s="20">
        <v>427188.63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32347.19</v>
      </c>
      <c r="AY258" s="20">
        <v>252996.35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412661.24</v>
      </c>
      <c r="AY259" s="20">
        <v>1320049.33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387909.87</v>
      </c>
      <c r="AY260" s="20">
        <v>276459.93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582.96</v>
      </c>
      <c r="AY262" s="20">
        <v>106192.28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2249302.5699999998</v>
      </c>
      <c r="AY264" s="17">
        <f>SUM(AY265:AY266)</f>
        <v>6786759.5599999996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2249302.5699999998</v>
      </c>
      <c r="AY265" s="20">
        <v>6786759.5599999996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151097.51</v>
      </c>
      <c r="AY267" s="17">
        <f>SUM(AY268:AY272)</f>
        <v>789064.53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0</v>
      </c>
      <c r="AY268" s="20">
        <v>468690.43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88653.43</v>
      </c>
      <c r="AY269" s="20">
        <v>103207.87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62444.08</v>
      </c>
      <c r="AY270" s="20">
        <v>200666.09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0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16500.14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0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0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736903.96</v>
      </c>
      <c r="AY277" s="17">
        <f>SUM(AY278:AY286)</f>
        <v>2162438.6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169736.52</v>
      </c>
      <c r="AY278" s="20">
        <v>307736.87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11693.03</v>
      </c>
      <c r="AY279" s="20">
        <v>69598.22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2099</v>
      </c>
      <c r="AY280" s="20">
        <v>30458.58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24503.03</v>
      </c>
      <c r="AY281" s="20">
        <v>308524.81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2900</v>
      </c>
      <c r="AY282" s="20">
        <v>3200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491108.41</v>
      </c>
      <c r="AY283" s="20">
        <v>1364650.6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399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34863.97</v>
      </c>
      <c r="AY285" s="20">
        <v>55130.52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22740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9150886.4600000009</v>
      </c>
      <c r="AY287" s="15">
        <f>AY288+AY298+AY308+AY318+AY328+AY338+AY346+AY356+AY362</f>
        <v>29166516.759999998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3192499.01</v>
      </c>
      <c r="AY288" s="17">
        <v>14681494.390000001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3140267</v>
      </c>
      <c r="AY289" s="20">
        <v>14403674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1408.8</v>
      </c>
      <c r="AY290" s="20">
        <v>9233.7099999999991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37383.21</v>
      </c>
      <c r="AY292" s="20">
        <v>152646.84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11948</v>
      </c>
      <c r="AY294" s="20">
        <v>87866.8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1392</v>
      </c>
      <c r="AY295" s="20">
        <v>27225.86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0</v>
      </c>
      <c r="AY296" s="20">
        <v>847.18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635109.96</v>
      </c>
      <c r="AY298" s="17">
        <f>SUM(AY299:AY307)</f>
        <v>1462551.31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0</v>
      </c>
      <c r="AY299" s="20">
        <v>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16604.02</v>
      </c>
      <c r="AY300" s="20">
        <v>76854.06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0</v>
      </c>
      <c r="AY301" s="20">
        <v>0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359418.95</v>
      </c>
      <c r="AY303" s="20">
        <v>41226.81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2476</v>
      </c>
      <c r="AY304" s="20">
        <v>629656.22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256610.99</v>
      </c>
      <c r="AY307" s="20">
        <v>714814.22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98600</v>
      </c>
      <c r="AY308" s="17">
        <f>SUM(AY309:AY317)</f>
        <v>290371.20000000001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6171.2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98600</v>
      </c>
      <c r="AY312" s="20">
        <v>284200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102312.70999999999</v>
      </c>
      <c r="AY318" s="17">
        <f>SUM(AY319:AY327)</f>
        <v>473298.37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6867.2</v>
      </c>
      <c r="AY319" s="20">
        <v>25564.080000000002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94983.039999999994</v>
      </c>
      <c r="AY323" s="20">
        <v>447734.29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462.47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1342499.95</v>
      </c>
      <c r="AY328" s="17">
        <f>SUM(AY329:AY337)</f>
        <v>3474608.32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985378.31</v>
      </c>
      <c r="AY329" s="20">
        <v>2280489.5299999998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753.84</v>
      </c>
      <c r="AY330" s="20">
        <v>29406.6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0</v>
      </c>
      <c r="AY331" s="20">
        <v>58230.42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16588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209948.81</v>
      </c>
      <c r="AY333" s="20">
        <v>653235.56999999995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754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44823.99</v>
      </c>
      <c r="AY335" s="20">
        <v>48842.2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101595</v>
      </c>
      <c r="AY337" s="20">
        <v>387062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117156</v>
      </c>
      <c r="AY338" s="17">
        <f>SUM(AY339:AY345)</f>
        <v>263204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101496</v>
      </c>
      <c r="AY339" s="20">
        <v>263204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15660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233005.76</v>
      </c>
      <c r="AY346" s="17">
        <f>SUM(AY347:AY355)</f>
        <v>911253.89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6612.54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2266.5</v>
      </c>
      <c r="AY348" s="20">
        <v>3917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29469.63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216988.19</v>
      </c>
      <c r="AY351" s="20">
        <v>813548.88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13751.07</v>
      </c>
      <c r="AY355" s="20">
        <v>57705.84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1195270.53</v>
      </c>
      <c r="AY356" s="17">
        <f>SUM(AY357:AY361)</f>
        <v>2660179.77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1195270.53</v>
      </c>
      <c r="AY358" s="20">
        <v>2660179.77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2234432.54</v>
      </c>
      <c r="AY362" s="17">
        <f>SUM(AY363:AY371)</f>
        <v>4949555.51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102304.93</v>
      </c>
      <c r="AY364" s="20">
        <v>1281639.8700000001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771710.59</v>
      </c>
      <c r="AY366" s="20">
        <v>910327.23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130020.75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38323.5</v>
      </c>
      <c r="AY368" s="20">
        <v>90635.7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1322093.52</v>
      </c>
      <c r="AY371" s="20">
        <v>2536931.96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2258325.5100000002</v>
      </c>
      <c r="AY372" s="13">
        <f>AY373+AY385+AY391+AY403+AY416+AY423+AY433+AY436+AY447</f>
        <v>18376691.170000002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1585748.04</v>
      </c>
      <c r="AY385" s="15">
        <f>AY386+AY390</f>
        <v>8388766.2699999996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1585748.04</v>
      </c>
      <c r="AY386" s="17">
        <f>SUM(AY387:AY389)</f>
        <v>8388766.2699999996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1585748.04</v>
      </c>
      <c r="AY387" s="20">
        <v>8388766.2699999996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 t="s">
        <v>754</v>
      </c>
      <c r="B390" s="16" t="s">
        <v>755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756</v>
      </c>
      <c r="B391" s="21" t="s">
        <v>757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1372974.82</v>
      </c>
    </row>
    <row r="392" spans="1:51" x14ac:dyDescent="0.25">
      <c r="A392" s="10" t="s">
        <v>758</v>
      </c>
      <c r="B392" s="16" t="s">
        <v>759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1372974.82</v>
      </c>
    </row>
    <row r="393" spans="1:51" x14ac:dyDescent="0.25">
      <c r="A393" s="18" t="s">
        <v>760</v>
      </c>
      <c r="B393" s="19" t="s">
        <v>761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762</v>
      </c>
      <c r="B394" s="19" t="s">
        <v>763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764</v>
      </c>
      <c r="B395" s="19" t="s">
        <v>765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766</v>
      </c>
      <c r="B396" s="19" t="s">
        <v>767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768</v>
      </c>
      <c r="B397" s="19" t="s">
        <v>769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770</v>
      </c>
      <c r="B398" s="19" t="s">
        <v>771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772</v>
      </c>
      <c r="B399" s="19" t="s">
        <v>773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1372974.82</v>
      </c>
    </row>
    <row r="400" spans="1:51" x14ac:dyDescent="0.25">
      <c r="A400" s="18" t="s">
        <v>774</v>
      </c>
      <c r="B400" s="19" t="s">
        <v>775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776</v>
      </c>
      <c r="B401" s="16" t="s">
        <v>777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778</v>
      </c>
      <c r="B402" s="19" t="s">
        <v>779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780</v>
      </c>
      <c r="B403" s="21" t="s">
        <v>781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137956.6</v>
      </c>
      <c r="AY403" s="15">
        <f>AY404+AY406+AY408+AY414</f>
        <v>6604849.4100000001</v>
      </c>
    </row>
    <row r="404" spans="1:51" x14ac:dyDescent="0.25">
      <c r="A404" s="10" t="s">
        <v>782</v>
      </c>
      <c r="B404" s="16" t="s">
        <v>783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90491.08</v>
      </c>
      <c r="AY404" s="17">
        <f>SUM(AY405)</f>
        <v>3433468.19</v>
      </c>
    </row>
    <row r="405" spans="1:51" x14ac:dyDescent="0.25">
      <c r="A405" s="18" t="s">
        <v>784</v>
      </c>
      <c r="B405" s="19" t="s">
        <v>785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90491.08</v>
      </c>
      <c r="AY405" s="20">
        <v>3433468.19</v>
      </c>
    </row>
    <row r="406" spans="1:51" x14ac:dyDescent="0.25">
      <c r="A406" s="10" t="s">
        <v>786</v>
      </c>
      <c r="B406" s="16" t="s">
        <v>787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101312</v>
      </c>
    </row>
    <row r="407" spans="1:51" x14ac:dyDescent="0.25">
      <c r="A407" s="18" t="s">
        <v>788</v>
      </c>
      <c r="B407" s="19" t="s">
        <v>789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101312</v>
      </c>
    </row>
    <row r="408" spans="1:51" x14ac:dyDescent="0.25">
      <c r="A408" s="10" t="s">
        <v>790</v>
      </c>
      <c r="B408" s="16" t="s">
        <v>791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47465.52</v>
      </c>
      <c r="AY408" s="17">
        <f>SUM(AY409:AY413)</f>
        <v>3070069.22</v>
      </c>
    </row>
    <row r="409" spans="1:51" x14ac:dyDescent="0.25">
      <c r="A409" s="18" t="s">
        <v>792</v>
      </c>
      <c r="B409" s="19" t="s">
        <v>793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601940</v>
      </c>
    </row>
    <row r="410" spans="1:51" x14ac:dyDescent="0.25">
      <c r="A410" s="18" t="s">
        <v>794</v>
      </c>
      <c r="B410" s="19" t="s">
        <v>795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796</v>
      </c>
      <c r="B411" s="19" t="s">
        <v>797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47465.52</v>
      </c>
      <c r="AY411" s="20">
        <v>2468129.2200000002</v>
      </c>
    </row>
    <row r="412" spans="1:51" x14ac:dyDescent="0.25">
      <c r="A412" s="18" t="s">
        <v>798</v>
      </c>
      <c r="B412" s="19" t="s">
        <v>799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800</v>
      </c>
      <c r="B413" s="19" t="s">
        <v>801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802</v>
      </c>
      <c r="B414" s="16" t="s">
        <v>803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804</v>
      </c>
      <c r="B415" s="19" t="s">
        <v>805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806</v>
      </c>
      <c r="B416" s="21" t="s">
        <v>807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534620.87</v>
      </c>
      <c r="AY416" s="15">
        <f>AY417+AY419+AY421</f>
        <v>2010100.67</v>
      </c>
    </row>
    <row r="417" spans="1:51" x14ac:dyDescent="0.25">
      <c r="A417" s="10" t="s">
        <v>808</v>
      </c>
      <c r="B417" s="16" t="s">
        <v>809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534620.87</v>
      </c>
      <c r="AY417" s="17">
        <f>SUM(AY418)</f>
        <v>2010100.67</v>
      </c>
    </row>
    <row r="418" spans="1:51" x14ac:dyDescent="0.25">
      <c r="A418" s="18" t="s">
        <v>810</v>
      </c>
      <c r="B418" s="19" t="s">
        <v>811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534620.87</v>
      </c>
      <c r="AY418" s="20">
        <v>2010100.67</v>
      </c>
    </row>
    <row r="419" spans="1:51" x14ac:dyDescent="0.25">
      <c r="A419" s="10" t="s">
        <v>812</v>
      </c>
      <c r="B419" s="16" t="s">
        <v>813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0</v>
      </c>
      <c r="AY419" s="17">
        <f>SUM(AY420)</f>
        <v>0</v>
      </c>
    </row>
    <row r="420" spans="1:51" x14ac:dyDescent="0.25">
      <c r="A420" s="18" t="s">
        <v>814</v>
      </c>
      <c r="B420" s="19" t="s">
        <v>815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0</v>
      </c>
      <c r="AY420" s="20">
        <v>0</v>
      </c>
    </row>
    <row r="421" spans="1:51" x14ac:dyDescent="0.25">
      <c r="A421" s="10" t="s">
        <v>816</v>
      </c>
      <c r="B421" s="16" t="s">
        <v>817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818</v>
      </c>
      <c r="B422" s="19" t="s">
        <v>819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820</v>
      </c>
      <c r="B423" s="21" t="s">
        <v>821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822</v>
      </c>
      <c r="B424" s="16" t="s">
        <v>823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824</v>
      </c>
      <c r="B425" s="19" t="s">
        <v>825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826</v>
      </c>
      <c r="B426" s="19" t="s">
        <v>827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828</v>
      </c>
      <c r="B427" s="19" t="s">
        <v>829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830</v>
      </c>
      <c r="B428" s="16" t="s">
        <v>831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824</v>
      </c>
      <c r="B429" s="19" t="s">
        <v>832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826</v>
      </c>
      <c r="B430" s="19" t="s">
        <v>833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828</v>
      </c>
      <c r="B431" s="19" t="s">
        <v>834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835</v>
      </c>
      <c r="B432" s="19" t="s">
        <v>836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837</v>
      </c>
      <c r="B433" s="21" t="s">
        <v>838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839</v>
      </c>
      <c r="B434" s="16" t="s">
        <v>840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841</v>
      </c>
      <c r="B435" s="19" t="s">
        <v>842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843</v>
      </c>
      <c r="B436" s="21" t="s">
        <v>844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845</v>
      </c>
      <c r="B437" s="16" t="s">
        <v>846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847</v>
      </c>
      <c r="B438" s="19" t="s">
        <v>848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849</v>
      </c>
      <c r="B439" s="16" t="s">
        <v>850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851</v>
      </c>
      <c r="B440" s="19" t="s">
        <v>852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853</v>
      </c>
      <c r="B441" s="16" t="s">
        <v>854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855</v>
      </c>
      <c r="B442" s="19" t="s">
        <v>856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857</v>
      </c>
      <c r="B443" s="16" t="s">
        <v>858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859</v>
      </c>
      <c r="B444" s="19" t="s">
        <v>860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861</v>
      </c>
      <c r="B445" s="16" t="s">
        <v>862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863</v>
      </c>
      <c r="B446" s="19" t="s">
        <v>864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865</v>
      </c>
      <c r="B447" s="21" t="s">
        <v>866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867</v>
      </c>
      <c r="B448" s="16" t="s">
        <v>868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869</v>
      </c>
      <c r="B449" s="19" t="s">
        <v>870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871</v>
      </c>
      <c r="B450" s="19" t="s">
        <v>872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873</v>
      </c>
      <c r="B451" s="16" t="s">
        <v>874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875</v>
      </c>
      <c r="B452" s="19" t="s">
        <v>876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877</v>
      </c>
      <c r="B453" s="24" t="s">
        <v>878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879</v>
      </c>
      <c r="B454" s="21" t="s">
        <v>880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881</v>
      </c>
      <c r="B455" s="16" t="s">
        <v>882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883</v>
      </c>
      <c r="B456" s="19" t="s">
        <v>884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885</v>
      </c>
      <c r="B457" s="19" t="s">
        <v>886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887</v>
      </c>
      <c r="B458" s="19" t="s">
        <v>888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889</v>
      </c>
      <c r="B459" s="16" t="s">
        <v>890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891</v>
      </c>
      <c r="B460" s="19" t="s">
        <v>892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893</v>
      </c>
      <c r="B461" s="19" t="s">
        <v>894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895</v>
      </c>
      <c r="B462" s="19" t="s">
        <v>896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897</v>
      </c>
      <c r="B463" s="21" t="s">
        <v>898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899</v>
      </c>
      <c r="B464" s="16" t="s">
        <v>900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901</v>
      </c>
      <c r="B465" s="19" t="s">
        <v>902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903</v>
      </c>
      <c r="B466" s="19" t="s">
        <v>904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905</v>
      </c>
      <c r="B467" s="19" t="s">
        <v>906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907</v>
      </c>
      <c r="B468" s="19" t="s">
        <v>908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909</v>
      </c>
      <c r="B469" s="16" t="s">
        <v>910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911</v>
      </c>
      <c r="B470" s="19" t="s">
        <v>912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913</v>
      </c>
      <c r="B471" s="21" t="s">
        <v>914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915</v>
      </c>
      <c r="B472" s="16" t="s">
        <v>916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917</v>
      </c>
      <c r="B473" s="19" t="s">
        <v>918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919</v>
      </c>
      <c r="B474" s="16" t="s">
        <v>920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921</v>
      </c>
      <c r="B475" s="19" t="s">
        <v>922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923</v>
      </c>
      <c r="B476" s="19" t="s">
        <v>924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925</v>
      </c>
      <c r="B477" s="24" t="s">
        <v>926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687258.97</v>
      </c>
      <c r="AY477" s="13">
        <f>AY478+AY489+AY494+AY499+AY502</f>
        <v>2326895.63</v>
      </c>
    </row>
    <row r="478" spans="1:51" x14ac:dyDescent="0.25">
      <c r="A478" s="10" t="s">
        <v>927</v>
      </c>
      <c r="B478" s="21" t="s">
        <v>928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687258.97</v>
      </c>
      <c r="AY478" s="15">
        <f>AY479+AY483</f>
        <v>2326895.63</v>
      </c>
    </row>
    <row r="479" spans="1:51" x14ac:dyDescent="0.25">
      <c r="A479" s="10" t="s">
        <v>929</v>
      </c>
      <c r="B479" s="16" t="s">
        <v>930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687258.97</v>
      </c>
      <c r="AY479" s="17">
        <f>SUM(AY480:AY482)</f>
        <v>2326895.63</v>
      </c>
    </row>
    <row r="480" spans="1:51" x14ac:dyDescent="0.25">
      <c r="A480" s="18" t="s">
        <v>931</v>
      </c>
      <c r="B480" s="19" t="s">
        <v>932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687258.97</v>
      </c>
      <c r="AY480" s="20">
        <v>2326895.63</v>
      </c>
    </row>
    <row r="481" spans="1:51" x14ac:dyDescent="0.25">
      <c r="A481" s="18" t="s">
        <v>933</v>
      </c>
      <c r="B481" s="19" t="s">
        <v>934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935</v>
      </c>
      <c r="B482" s="19" t="s">
        <v>936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937</v>
      </c>
      <c r="B483" s="16" t="s">
        <v>938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939</v>
      </c>
      <c r="B484" s="19" t="s">
        <v>940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941</v>
      </c>
      <c r="B485" s="19" t="s">
        <v>942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943</v>
      </c>
      <c r="B486" s="19" t="s">
        <v>944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945</v>
      </c>
      <c r="B487" s="19" t="s">
        <v>946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947</v>
      </c>
      <c r="B488" s="19" t="s">
        <v>948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949</v>
      </c>
      <c r="B489" s="21" t="s">
        <v>950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951</v>
      </c>
      <c r="B490" s="16" t="s">
        <v>952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953</v>
      </c>
      <c r="B491" s="19" t="s">
        <v>954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955</v>
      </c>
      <c r="B492" s="16" t="s">
        <v>956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957</v>
      </c>
      <c r="B493" s="19" t="s">
        <v>958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959</v>
      </c>
      <c r="B494" s="21" t="s">
        <v>960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961</v>
      </c>
      <c r="B495" s="16" t="s">
        <v>962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963</v>
      </c>
      <c r="B496" s="19" t="s">
        <v>964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965</v>
      </c>
      <c r="B497" s="16" t="s">
        <v>966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967</v>
      </c>
      <c r="B498" s="19" t="s">
        <v>968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969</v>
      </c>
      <c r="B499" s="21" t="s">
        <v>970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971</v>
      </c>
      <c r="B500" s="16" t="s">
        <v>972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973</v>
      </c>
      <c r="B501" s="19" t="s">
        <v>974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975</v>
      </c>
      <c r="B502" s="21" t="s">
        <v>976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977</v>
      </c>
      <c r="B503" s="16" t="s">
        <v>978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979</v>
      </c>
      <c r="B504" s="19" t="s">
        <v>980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981</v>
      </c>
      <c r="B505" s="16" t="s">
        <v>982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983</v>
      </c>
      <c r="B506" s="19" t="s">
        <v>984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985</v>
      </c>
      <c r="B507" s="24" t="s">
        <v>986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987</v>
      </c>
      <c r="B508" s="21" t="s">
        <v>988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989</v>
      </c>
      <c r="B509" s="16" t="s">
        <v>990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991</v>
      </c>
      <c r="B510" s="16" t="s">
        <v>992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993</v>
      </c>
      <c r="B511" s="16" t="s">
        <v>994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995</v>
      </c>
      <c r="B512" s="16" t="s">
        <v>996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997</v>
      </c>
      <c r="B513" s="16" t="s">
        <v>998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999</v>
      </c>
      <c r="B514" s="16" t="s">
        <v>1000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1001</v>
      </c>
      <c r="B515" s="16" t="s">
        <v>1002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1003</v>
      </c>
      <c r="B516" s="16" t="s">
        <v>1004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1005</v>
      </c>
      <c r="B517" s="21" t="s">
        <v>1006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1007</v>
      </c>
      <c r="B518" s="16" t="s">
        <v>1008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1009</v>
      </c>
      <c r="B519" s="16" t="s">
        <v>1010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1011</v>
      </c>
      <c r="B520" s="21" t="s">
        <v>1012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1013</v>
      </c>
      <c r="B521" s="16" t="s">
        <v>1014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1015</v>
      </c>
      <c r="B522" s="16" t="s">
        <v>1016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1017</v>
      </c>
      <c r="B523" s="16" t="s">
        <v>1018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1019</v>
      </c>
      <c r="B524" s="16" t="s">
        <v>1020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1021</v>
      </c>
      <c r="B525" s="16" t="s">
        <v>1022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1023</v>
      </c>
      <c r="B526" s="21" t="s">
        <v>1024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1025</v>
      </c>
      <c r="B527" s="16" t="s">
        <v>1026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1027</v>
      </c>
      <c r="B528" s="21" t="s">
        <v>1028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1029</v>
      </c>
      <c r="B529" s="16" t="s">
        <v>1030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1031</v>
      </c>
      <c r="B530" s="21" t="s">
        <v>1032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1033</v>
      </c>
      <c r="B531" s="16" t="s">
        <v>1034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1035</v>
      </c>
      <c r="B532" s="16" t="s">
        <v>1036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1037</v>
      </c>
      <c r="B533" s="16" t="s">
        <v>1038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1039</v>
      </c>
      <c r="B534" s="16" t="s">
        <v>1040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1041</v>
      </c>
      <c r="B535" s="16" t="s">
        <v>1042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1043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1044</v>
      </c>
      <c r="B537" s="16" t="s">
        <v>1045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1046</v>
      </c>
      <c r="B538" s="16" t="s">
        <v>1047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1048</v>
      </c>
      <c r="B539" s="16" t="s">
        <v>1049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1050</v>
      </c>
      <c r="B540" s="24" t="s">
        <v>1051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1052</v>
      </c>
      <c r="B541" s="21" t="s">
        <v>1053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1054</v>
      </c>
      <c r="B542" s="16" t="s">
        <v>1055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9" t="s">
        <v>1056</v>
      </c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  <c r="AL543" s="49"/>
      <c r="AM543" s="49"/>
      <c r="AN543" s="49"/>
      <c r="AO543" s="49"/>
      <c r="AP543" s="49"/>
      <c r="AQ543" s="49"/>
      <c r="AR543" s="49"/>
      <c r="AS543" s="49"/>
      <c r="AT543" s="49"/>
      <c r="AU543" s="49"/>
      <c r="AV543" s="49"/>
      <c r="AW543" s="49"/>
      <c r="AX543" s="30">
        <f>AX186+AX372+AX453+AX477+AX507+AX540</f>
        <v>33090277.380000003</v>
      </c>
      <c r="AY543" s="30">
        <f>AY186+AY372+AY453+AY477+AY507+AY540</f>
        <v>130446713.61999999</v>
      </c>
    </row>
    <row r="544" spans="1:51" ht="16.5" customHeight="1" thickBot="1" x14ac:dyDescent="0.35">
      <c r="B544" s="50" t="s">
        <v>1057</v>
      </c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/>
      <c r="AL544" s="50"/>
      <c r="AM544" s="50"/>
      <c r="AN544" s="50"/>
      <c r="AO544" s="50"/>
      <c r="AP544" s="50"/>
      <c r="AQ544" s="50"/>
      <c r="AR544" s="50"/>
      <c r="AS544" s="50"/>
      <c r="AT544" s="50"/>
      <c r="AU544" s="50"/>
      <c r="AV544" s="50"/>
      <c r="AW544" s="50"/>
      <c r="AX544" s="31">
        <f>AX184-AX543</f>
        <v>14281949.349999987</v>
      </c>
      <c r="AY544" s="31">
        <f>AY184-AY543</f>
        <v>39875049.530000016</v>
      </c>
    </row>
    <row r="545" spans="2:51" ht="15.75" thickTop="1" x14ac:dyDescent="0.25"/>
    <row r="546" spans="2:51" ht="18.75" x14ac:dyDescent="0.3">
      <c r="B546" s="34" t="s">
        <v>1058</v>
      </c>
    </row>
    <row r="547" spans="2:51" x14ac:dyDescent="0.25">
      <c r="B547" s="1"/>
    </row>
    <row r="548" spans="2:51" x14ac:dyDescent="0.25">
      <c r="B548" s="40"/>
      <c r="AG548" s="47" t="s">
        <v>1066</v>
      </c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</row>
    <row r="549" spans="2:51" ht="8.25" customHeight="1" x14ac:dyDescent="0.25"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</row>
    <row r="550" spans="2:51" x14ac:dyDescent="0.25"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51" t="s">
        <v>1059</v>
      </c>
      <c r="AW551" s="51"/>
      <c r="AX551" s="51"/>
      <c r="AY551" s="51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52" t="s">
        <v>1062</v>
      </c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  <c r="AC552" s="52"/>
      <c r="AD552" s="52"/>
      <c r="AE552" s="52"/>
      <c r="AF552" s="52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52" t="s">
        <v>1063</v>
      </c>
      <c r="AW552" s="52"/>
      <c r="AX552" s="52"/>
      <c r="AY552" s="52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3"/>
      <c r="Q553" s="53"/>
      <c r="R553" s="53"/>
      <c r="S553" s="53"/>
      <c r="T553" s="53"/>
      <c r="U553" s="53"/>
      <c r="V553" s="53"/>
      <c r="W553" s="53"/>
      <c r="X553" s="53"/>
      <c r="Y553" s="53"/>
      <c r="Z553" s="53"/>
      <c r="AA553" s="53"/>
      <c r="AB553" s="53"/>
      <c r="AC553" s="53"/>
      <c r="AD553" s="53"/>
      <c r="AE553" s="53"/>
      <c r="AF553" s="53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3"/>
      <c r="AW553" s="53"/>
      <c r="AX553" s="53"/>
      <c r="AY553" s="53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5" t="s">
        <v>1064</v>
      </c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D554" s="45"/>
      <c r="AE554" s="45"/>
      <c r="AF554" s="45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6" t="s">
        <v>1065</v>
      </c>
      <c r="AW554" s="46"/>
      <c r="AX554" s="46"/>
      <c r="AY554" s="46"/>
    </row>
    <row r="555" spans="2:51" ht="15" customHeight="1" x14ac:dyDescent="0.25">
      <c r="D555" s="39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D555" s="45"/>
      <c r="AE555" s="45"/>
      <c r="AF555" s="45"/>
      <c r="AS555" s="39"/>
      <c r="AV555" s="46"/>
      <c r="AW555" s="46"/>
      <c r="AX555" s="46"/>
      <c r="AY555" s="46"/>
    </row>
    <row r="556" spans="2:51" x14ac:dyDescent="0.25"/>
    <row r="561" x14ac:dyDescent="0.25"/>
    <row r="562" x14ac:dyDescent="0.25"/>
    <row r="563" x14ac:dyDescent="0.25"/>
    <row r="564" x14ac:dyDescent="0.25"/>
  </sheetData>
  <sheetProtection algorithmName="SHA-512" hashValue="FSpwoF/tJopc0kIJUifxWaMYVby8dt7eAqoptqdqrc7jzk9jr1S4eT14O+59tVGPN8FhsM515sRlS1AoedvhAQ==" saltValue="qU7PR47hdJ+sVLDYuknjxA==" spinCount="100000" sheet="1" objects="1" scenarios="1" selectLockedCells="1"/>
  <mergeCells count="14">
    <mergeCell ref="B1:AY1"/>
    <mergeCell ref="B2:AY2"/>
    <mergeCell ref="B3:AY3"/>
    <mergeCell ref="P554:AF555"/>
    <mergeCell ref="AV554:AY555"/>
    <mergeCell ref="AG548:AU551"/>
    <mergeCell ref="B5:AW5"/>
    <mergeCell ref="B184:AW184"/>
    <mergeCell ref="B543:AW543"/>
    <mergeCell ref="B544:AW544"/>
    <mergeCell ref="P551:AF551"/>
    <mergeCell ref="AV551:AY551"/>
    <mergeCell ref="P552:AF553"/>
    <mergeCell ref="AV552:AY553"/>
  </mergeCells>
  <printOptions horizontalCentered="1"/>
  <pageMargins left="0.59055118110236227" right="0.59055118110236227" top="0.59055118110236227" bottom="0.59055118110236227" header="0.31496062992125984" footer="0.31496062992125984"/>
  <pageSetup scale="49" fitToHeight="7" orientation="portrait" useFirstPageNumber="1" r:id="rId1"/>
  <headerFooter>
    <oddFooter>&amp;R&amp;"-,Negrita Cursiva"&amp;12Estado de Actividades&amp;"-,Normal"&amp;11
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F6</vt:lpstr>
      <vt:lpstr>'F6'!OLE_LINK13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Ramiro Campos Vazquez</dc:creator>
  <cp:lastModifiedBy>TServer</cp:lastModifiedBy>
  <dcterms:created xsi:type="dcterms:W3CDTF">2021-12-07T19:32:18Z</dcterms:created>
  <dcterms:modified xsi:type="dcterms:W3CDTF">2022-06-07T14:07:10Z</dcterms:modified>
</cp:coreProperties>
</file>